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UGO\TRNSPARENCIA 2021\"/>
    </mc:Choice>
  </mc:AlternateContent>
  <bookViews>
    <workbookView xWindow="0" yWindow="0" windowWidth="23040" windowHeight="9192"/>
  </bookViews>
  <sheets>
    <sheet name="Hoja1" sheetId="1" r:id="rId1"/>
    <sheet name="Hoja2" sheetId="2" r:id="rId2"/>
    <sheet name="Hoja3" sheetId="3" r:id="rId3"/>
  </sheets>
  <definedNames>
    <definedName name="_xlnm.Print_Titles" localSheetId="0">Hoja1!$5:$7</definedName>
  </definedNames>
  <calcPr calcId="162913"/>
</workbook>
</file>

<file path=xl/calcChain.xml><?xml version="1.0" encoding="utf-8"?>
<calcChain xmlns="http://schemas.openxmlformats.org/spreadsheetml/2006/main">
  <c r="E277" i="1" l="1"/>
  <c r="E276" i="1" s="1"/>
  <c r="E273" i="1"/>
  <c r="E235" i="1"/>
  <c r="E232" i="1"/>
  <c r="E218" i="1"/>
  <c r="E207" i="1"/>
  <c r="E206" i="1" s="1"/>
  <c r="E201" i="1"/>
  <c r="E197" i="1"/>
  <c r="E187" i="1"/>
  <c r="E179" i="1"/>
  <c r="E166" i="1"/>
  <c r="E159" i="1"/>
  <c r="E155" i="1"/>
  <c r="E153" i="1"/>
  <c r="E151" i="1"/>
  <c r="E149" i="1"/>
  <c r="E138" i="1"/>
  <c r="E132" i="1" s="1"/>
  <c r="E128" i="1"/>
  <c r="E116" i="1"/>
  <c r="E99" i="1"/>
  <c r="E90" i="1"/>
  <c r="E86" i="1"/>
  <c r="E71" i="1"/>
  <c r="E63" i="1"/>
  <c r="E61" i="1"/>
  <c r="E59" i="1"/>
  <c r="E55" i="1"/>
  <c r="E51" i="1"/>
  <c r="E46" i="1"/>
  <c r="E39" i="1"/>
  <c r="E38" i="1" s="1"/>
  <c r="E34" i="1"/>
  <c r="E30" i="1"/>
  <c r="E26" i="1"/>
  <c r="E22" i="1"/>
  <c r="E13" i="1"/>
  <c r="E12" i="1" s="1"/>
  <c r="E9" i="1"/>
  <c r="D277" i="1"/>
  <c r="D276" i="1" s="1"/>
  <c r="D273" i="1"/>
  <c r="D235" i="1"/>
  <c r="D232" i="1"/>
  <c r="D218" i="1"/>
  <c r="D207" i="1"/>
  <c r="D206" i="1" s="1"/>
  <c r="D201" i="1"/>
  <c r="D197" i="1"/>
  <c r="D187" i="1"/>
  <c r="D179" i="1"/>
  <c r="D166" i="1"/>
  <c r="D159" i="1"/>
  <c r="D155" i="1"/>
  <c r="D153" i="1"/>
  <c r="D151" i="1"/>
  <c r="D149" i="1"/>
  <c r="D138" i="1"/>
  <c r="D132" i="1" s="1"/>
  <c r="D128" i="1"/>
  <c r="D116" i="1"/>
  <c r="D99" i="1"/>
  <c r="D90" i="1"/>
  <c r="D86" i="1"/>
  <c r="D71" i="1"/>
  <c r="D63" i="1"/>
  <c r="D61" i="1"/>
  <c r="D59" i="1"/>
  <c r="D55" i="1"/>
  <c r="D51" i="1"/>
  <c r="D46" i="1"/>
  <c r="D39" i="1"/>
  <c r="D38" i="1" s="1"/>
  <c r="D34" i="1"/>
  <c r="D30" i="1"/>
  <c r="D26" i="1"/>
  <c r="D22" i="1"/>
  <c r="D13" i="1"/>
  <c r="D12" i="1" s="1"/>
  <c r="D9" i="1"/>
  <c r="C277" i="1"/>
  <c r="C276" i="1" s="1"/>
  <c r="C273" i="1"/>
  <c r="C235" i="1"/>
  <c r="C232" i="1"/>
  <c r="C218" i="1"/>
  <c r="C207" i="1"/>
  <c r="C206" i="1" s="1"/>
  <c r="C201" i="1"/>
  <c r="C197" i="1"/>
  <c r="C187" i="1"/>
  <c r="C179" i="1"/>
  <c r="C166" i="1"/>
  <c r="C159" i="1"/>
  <c r="C155" i="1"/>
  <c r="C153" i="1"/>
  <c r="C151" i="1"/>
  <c r="C149" i="1"/>
  <c r="C138" i="1"/>
  <c r="C132" i="1" s="1"/>
  <c r="C128" i="1"/>
  <c r="C116" i="1"/>
  <c r="C99" i="1"/>
  <c r="C90" i="1"/>
  <c r="C86" i="1"/>
  <c r="C71" i="1"/>
  <c r="C63" i="1"/>
  <c r="C61" i="1"/>
  <c r="C59" i="1"/>
  <c r="C55" i="1"/>
  <c r="C51" i="1"/>
  <c r="C46" i="1"/>
  <c r="C39" i="1"/>
  <c r="C38" i="1" s="1"/>
  <c r="C34" i="1"/>
  <c r="C30" i="1"/>
  <c r="C26" i="1"/>
  <c r="C22" i="1"/>
  <c r="C13" i="1"/>
  <c r="C12" i="1" s="1"/>
  <c r="C9" i="1"/>
  <c r="C272" i="1" l="1"/>
  <c r="E178" i="1"/>
  <c r="E177" i="1" s="1"/>
  <c r="C217" i="1"/>
  <c r="E49" i="1"/>
  <c r="D21" i="1"/>
  <c r="D178" i="1"/>
  <c r="D177" i="1" s="1"/>
  <c r="E21" i="1"/>
  <c r="C148" i="1"/>
  <c r="D272" i="1"/>
  <c r="D217" i="1"/>
  <c r="E148" i="1"/>
  <c r="E217" i="1"/>
  <c r="C21" i="1"/>
  <c r="C178" i="1"/>
  <c r="C177" i="1" s="1"/>
  <c r="D148" i="1"/>
  <c r="E272" i="1"/>
  <c r="D49" i="1"/>
  <c r="C49" i="1"/>
  <c r="E45" i="1" l="1"/>
  <c r="D45" i="1"/>
  <c r="C45" i="1"/>
</calcChain>
</file>

<file path=xl/sharedStrings.xml><?xml version="1.0" encoding="utf-8"?>
<sst xmlns="http://schemas.openxmlformats.org/spreadsheetml/2006/main" count="389" uniqueCount="274">
  <si>
    <t xml:space="preserve">Impuesto sobre los Ingresos </t>
  </si>
  <si>
    <t xml:space="preserve">Enajenación onerosa de bienes inmuebles no sujetos a régimen de dominio público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</si>
  <si>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</si>
  <si>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</si>
  <si>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</si>
  <si>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</si>
  <si>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</si>
  <si>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</si>
  <si>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</si>
  <si>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</si>
  <si>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</si>
  <si>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</si>
  <si>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</si>
  <si>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</si>
  <si>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</si>
  <si>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</si>
  <si>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</si>
  <si>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</si>
  <si>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</si>
  <si>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</si>
  <si>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</si>
  <si>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</si>
  <si>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</si>
  <si>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</si>
  <si>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</si>
  <si>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</si>
  <si>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</si>
  <si>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</si>
  <si>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</si>
  <si>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</si>
  <si>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</si>
  <si>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</si>
  <si>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</si>
  <si>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</si>
  <si>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</si>
  <si>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</si>
  <si>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</si>
  <si>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</si>
  <si>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</si>
  <si>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</si>
  <si>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</si>
  <si>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</si>
  <si>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</si>
  <si>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</si>
  <si>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</si>
  <si>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</si>
  <si>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</si>
  <si>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</si>
  <si>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</si>
  <si>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</si>
  <si>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</si>
  <si>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</si>
  <si>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</si>
  <si>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</si>
  <si>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</si>
  <si>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</si>
  <si>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</si>
  <si>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</si>
  <si>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</si>
  <si>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</si>
  <si>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</si>
  <si>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</si>
  <si>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</si>
  <si>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</si>
  <si>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</si>
  <si>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</si>
  <si>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</si>
  <si>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</si>
  <si>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</si>
  <si>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</si>
  <si>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</si>
  <si>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</si>
  <si>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</si>
  <si>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</si>
  <si>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</si>
  <si>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</si>
  <si>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</si>
  <si>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</si>
  <si>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</si>
  <si>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</si>
  <si>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</si>
  <si>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</si>
  <si>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</si>
  <si>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</si>
  <si>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</si>
  <si>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</si>
  <si>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</si>
  <si>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</si>
  <si>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</si>
  <si>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</si>
  <si>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</si>
  <si>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</si>
  <si>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</si>
  <si>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</si>
  <si>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</si>
  <si>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</si>
  <si>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</si>
  <si>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</si>
  <si>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</si>
  <si>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</si>
  <si>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</si>
  <si>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</si>
  <si>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</si>
  <si>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</si>
  <si>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</si>
  <si>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</si>
  <si>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</si>
  <si>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</si>
  <si>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</si>
  <si>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</si>
  <si>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</si>
  <si>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</si>
  <si>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</si>
  <si>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</si>
  <si>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</si>
  <si>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</si>
  <si>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</si>
  <si>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</si>
  <si>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</si>
  <si>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</si>
  <si>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</si>
  <si>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</si>
  <si>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</si>
  <si>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</si>
  <si>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</si>
  <si>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</si>
  <si>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</si>
  <si>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</si>
  <si>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</si>
  <si>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</si>
  <si>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</si>
  <si>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</si>
  <si>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</si>
  <si>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</si>
  <si>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</si>
  <si>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</si>
  <si>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</si>
  <si>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</si>
  <si>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</si>
  <si>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</si>
  <si>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</si>
  <si>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</si>
  <si>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</si>
  <si>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</si>
  <si>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</si>
  <si>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</si>
  <si>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</si>
  <si>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</si>
  <si>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</si>
  <si>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</si>
  <si>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</si>
  <si>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</si>
  <si>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</si>
  <si>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</si>
  <si>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</si>
  <si>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</si>
  <si>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</si>
  <si>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</si>
  <si>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</si>
  <si>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</si>
  <si>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</si>
  <si>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</si>
  <si>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</si>
  <si>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</si>
  <si>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</si>
  <si>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</si>
  <si>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</si>
  <si>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</si>
  <si>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</si>
  <si>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</si>
  <si>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</si>
  <si>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</si>
  <si>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</si>
  <si>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</si>
  <si>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</si>
  <si>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</si>
  <si>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</si>
  <si>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</si>
  <si>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</si>
  <si>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</si>
  <si>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</si>
  <si>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</si>
  <si>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</si>
  <si>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</si>
  <si>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</si>
  <si>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</si>
  <si>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</si>
  <si>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</si>
  <si>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</si>
  <si>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</si>
  <si>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</si>
  <si>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</si>
  <si>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</si>
  <si>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</si>
  <si>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>Programas Regionales</t>
  </si>
  <si>
    <t xml:space="preserve">  </t>
  </si>
  <si>
    <t>Impuesto predial ejidal</t>
  </si>
  <si>
    <t>8.- Fe de hechos de embarcaciones pesqueras menores</t>
  </si>
  <si>
    <t>9.- Constancia de trámite de anuencia municipal</t>
  </si>
  <si>
    <t xml:space="preserve">Programa Apartado Urbano (APAUR) </t>
  </si>
  <si>
    <t>7.- Constancia de notario arraigo</t>
  </si>
  <si>
    <t>10.- Certificado de no adeudo de contribuciones municipales</t>
  </si>
  <si>
    <t>Accesorios de Derechos</t>
  </si>
  <si>
    <t xml:space="preserve">Impuesto federal sobre tenencia y uso de vehículos </t>
  </si>
  <si>
    <t xml:space="preserve">Fondo de impuesto de autos nuevos </t>
  </si>
  <si>
    <t xml:space="preserve">Participación de premios y loterías </t>
  </si>
  <si>
    <t>3.- Predial Rústico</t>
  </si>
  <si>
    <t>4.- Recuperación de rezagos rústico</t>
  </si>
  <si>
    <t xml:space="preserve">1.- Exámen para obtención de licencia </t>
  </si>
  <si>
    <t xml:space="preserve">2.- Exámen para manejar para personas mayores de 16 y menores 18 años </t>
  </si>
  <si>
    <t>14.- Permiso o Concesiones Para Aprovechamineto de la Vía Pública.</t>
  </si>
  <si>
    <t>16.- Fábrica de cerveza artesanal</t>
  </si>
  <si>
    <t xml:space="preserve">6.- Licencias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</si>
  <si>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</si>
  <si>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</si>
  <si>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C) Cierre de Calles para Eventos Diversos</t>
  </si>
  <si>
    <t>11.- Servicios relacionados con el acceso a la información pública.</t>
  </si>
  <si>
    <t xml:space="preserve">9.- Instituto municipal de cultura y arte de Guaymas </t>
  </si>
  <si>
    <t xml:space="preserve">10.- Promotora inmobiliaria del municipio de Guaymas </t>
  </si>
  <si>
    <t>1.- Policía</t>
  </si>
  <si>
    <t>2.- Tránsito</t>
  </si>
  <si>
    <t>3- Pleaneación y Control Urbano</t>
  </si>
  <si>
    <t>4- Multas de Ecología</t>
  </si>
  <si>
    <t>5 .- Multas de vendedores ambulantes</t>
  </si>
  <si>
    <t>Aprovechamientos Patrimoniales</t>
  </si>
  <si>
    <t>Fondo de impuesto especial sobre producción y servicio a bebidas, alcohol y tabaco.</t>
  </si>
  <si>
    <t>Fondo de fiscalización y recaudación.</t>
  </si>
  <si>
    <t>Participación ISR Art. 3-B Ley de Coordinación Fiscal</t>
  </si>
  <si>
    <r>
      <t>Impuestos</t>
    </r>
    <r>
      <rPr>
        <sz val="11"/>
        <rFont val="Arial"/>
        <family val="2"/>
      </rPr>
      <t xml:space="preserve"> </t>
    </r>
  </si>
  <si>
    <r>
      <t>Contribuciones de Mejoras</t>
    </r>
    <r>
      <rPr>
        <sz val="11"/>
        <rFont val="Arial"/>
        <family val="2"/>
      </rPr>
      <t xml:space="preserve"> </t>
    </r>
  </si>
  <si>
    <r>
      <t>Derechos</t>
    </r>
    <r>
      <rPr>
        <sz val="11"/>
        <rFont val="Arial"/>
        <family val="2"/>
      </rPr>
      <t xml:space="preserve"> </t>
    </r>
  </si>
  <si>
    <t>10.- Centro de eventos o salón de baile</t>
  </si>
  <si>
    <t>11.- Circos y juegos mecánicos</t>
  </si>
  <si>
    <t>12.- Exposiciones y/o modeladas con fines de lucro</t>
  </si>
  <si>
    <t>D) Anuencia comercio Ambulante en playas y Zona Federal Marítimo Terrestre</t>
  </si>
  <si>
    <r>
      <t>Productos</t>
    </r>
    <r>
      <rPr>
        <sz val="11"/>
        <rFont val="Arial"/>
        <family val="2"/>
      </rPr>
      <t xml:space="preserve"> </t>
    </r>
  </si>
  <si>
    <t xml:space="preserve">4.- Elaboración de cesiones de derecho. </t>
  </si>
  <si>
    <r>
      <t>Aprovechamientos</t>
    </r>
    <r>
      <rPr>
        <sz val="11"/>
        <rFont val="Arial"/>
        <family val="2"/>
      </rPr>
      <t xml:space="preserve"> </t>
    </r>
  </si>
  <si>
    <t>6.- Multas por omisión en presentación de declaración Art. 22</t>
  </si>
  <si>
    <t xml:space="preserve">Enajenación onerosa de bienes muebles no sujetos a régimen de dominio público </t>
  </si>
  <si>
    <r>
      <t>Ingresos por Venta de Bienes y Servicios (Paramunicipales)</t>
    </r>
    <r>
      <rPr>
        <sz val="11"/>
        <rFont val="Arial"/>
        <family val="2"/>
      </rPr>
      <t xml:space="preserve"> </t>
    </r>
  </si>
  <si>
    <r>
      <t>Participaciones y Aportaciones</t>
    </r>
    <r>
      <rPr>
        <sz val="11"/>
        <rFont val="Arial"/>
        <family val="2"/>
      </rPr>
      <t xml:space="preserve"> </t>
    </r>
  </si>
  <si>
    <t xml:space="preserve">Fondo de compensación por resarcimiento para disminución del impuesto sobre automóviles nuevos </t>
  </si>
  <si>
    <t xml:space="preserve">IEPS a las gasolinas y diésel </t>
  </si>
  <si>
    <t>Art. 3-B de la Ley de Coordinación Fiscal</t>
  </si>
  <si>
    <t>ISR Enajenación de bienes inmuebles art. 126 LISR</t>
  </si>
  <si>
    <t>Fondo de apoyo para vigilancia, administración, mantenimiento, preservación y limpieza de la zona federal marítimo terrestre.</t>
  </si>
  <si>
    <t>Fondo legislativo del programa DARE</t>
  </si>
  <si>
    <t>Subsidio para el área rural Ramo 20</t>
  </si>
  <si>
    <t>Mejoramiento de imagen urbana</t>
  </si>
  <si>
    <t>Apoyo de SIDUR para pavimentación</t>
  </si>
  <si>
    <t>Programa extraordinario instituto de la mujer</t>
  </si>
  <si>
    <t xml:space="preserve">Programa de infraestructura básica del Estado de Sonora (PIBES) </t>
  </si>
  <si>
    <t>Comisión Nacional de Cultura Física y Deporte (CONADE)</t>
  </si>
  <si>
    <t>Subsidio para el fortalecimiento de la seguridad pública municipal (FORTASEG)</t>
  </si>
  <si>
    <t>Instituto Nacional del Emprendedor (INADEM)</t>
  </si>
  <si>
    <t>Fondo de Operación de Obras Sonora SI</t>
  </si>
  <si>
    <r>
      <t>Transferencias, Asignaciones, Subsidios y Otras Ayudas</t>
    </r>
    <r>
      <rPr>
        <sz val="11"/>
        <rFont val="Arial"/>
        <family val="2"/>
      </rPr>
      <t xml:space="preserve"> </t>
    </r>
  </si>
  <si>
    <t>Transferencias y Asignaciones</t>
  </si>
  <si>
    <t>Transferencias internas y asignaciones del sector público</t>
  </si>
  <si>
    <t>9102</t>
  </si>
  <si>
    <t>Apoyos Extraordinarios</t>
  </si>
  <si>
    <t>TOTAL INGRESOS</t>
  </si>
  <si>
    <t>JULIO</t>
  </si>
  <si>
    <t>AGOSTO</t>
  </si>
  <si>
    <t>SEPTIEMBRE</t>
  </si>
  <si>
    <t>MUNICIPIO DE GUAYMAS SONORA</t>
  </si>
  <si>
    <t>ADMINISTRACION MUNICIPAL 2021-2024</t>
  </si>
  <si>
    <t>DEL 01 DE JULIO AL 30 DE SEPTIEMBRE DE 2021</t>
  </si>
  <si>
    <t>PARTICIPACIONES Y APORTACIONES FEDERALES Y ESTATALES.</t>
  </si>
  <si>
    <t xml:space="preserve">INGRESOS MENSUALES POR CONCEPTO DE RECAUDACION MUNICIPAL, </t>
  </si>
  <si>
    <t>DESCRIPCION</t>
  </si>
  <si>
    <t>CLAVE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</si>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</sst>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Helvetica"/>
      <family val="2"/>
    </font>
    <font>
      <b/>
      <sz val="11"/>
      <name val="Arial"/>
      <family val="2"/>
    </font>
    <font>
      <sz val="10"/>
      <name val="Helvetica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BrowalliaUPC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" fontId="5" fillId="0" borderId="0" xfId="0" applyNumberFormat="1" applyFont="1"/>
    <xf numFmtId="4" fontId="2" fillId="0" borderId="0" xfId="0" applyNumberFormat="1" applyFont="1"/>
    <xf numFmtId="0" fontId="6" fillId="0" borderId="0" xfId="0" applyFont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164" fontId="0" fillId="0" borderId="0" xfId="0" applyNumberFormat="1"/>
    <xf numFmtId="0" fontId="10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42" fontId="9" fillId="0" borderId="0" xfId="0" applyNumberFormat="1" applyFont="1" applyAlignment="1">
      <alignment horizontal="center" vertical="center"/>
    </xf>
    <xf numFmtId="2" fontId="14" fillId="2" borderId="3" xfId="0" applyNumberFormat="1" applyFont="1" applyFill="1" applyBorder="1" applyAlignment="1">
      <alignment horizontal="center" vertical="center" wrapText="1"/>
    </xf>
    <xf numFmtId="3" fontId="14" fillId="2" borderId="3" xfId="1" applyNumberFormat="1" applyFont="1" applyFill="1" applyBorder="1" applyAlignment="1">
      <alignment horizontal="center" vertical="center" wrapText="1"/>
    </xf>
    <xf numFmtId="2" fontId="14" fillId="2" borderId="4" xfId="0" applyNumberFormat="1" applyFont="1" applyFill="1" applyBorder="1" applyAlignment="1">
      <alignment horizontal="center" vertical="center" wrapText="1"/>
    </xf>
    <xf numFmtId="3" fontId="14" fillId="2" borderId="4" xfId="1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68580</xdr:rowOff>
    </xdr:from>
    <xdr:to>
      <xdr:col>0</xdr:col>
      <xdr:colOff>697230</xdr:colOff>
      <xdr:row>3</xdr:row>
      <xdr:rowOff>106680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68580"/>
          <a:ext cx="560070" cy="693420"/>
        </a:xfrm>
        <a:prstGeom prst="rect">
          <a:avLst/>
        </a:prstGeom>
      </xdr:spPr>
    </xdr:pic>
    <xdr:clientData/>
  </xdr:twoCellAnchor>
  <xdr:twoCellAnchor editAs="oneCell">
    <xdr:from>
      <xdr:col>4</xdr:col>
      <xdr:colOff>213360</xdr:colOff>
      <xdr:row>0</xdr:row>
      <xdr:rowOff>121920</xdr:rowOff>
    </xdr:from>
    <xdr:to>
      <xdr:col>4</xdr:col>
      <xdr:colOff>1188720</xdr:colOff>
      <xdr:row>3</xdr:row>
      <xdr:rowOff>8573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1420" y="121920"/>
          <a:ext cx="975360" cy="541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7"/>
  <sheetViews>
    <sheetView tabSelected="1" topLeftCell="A264" workbookViewId="0">
      <selection activeCell="E287" sqref="E287"/>
    </sheetView>
  </sheetViews>
  <sheetFormatPr baseColWidth="10" defaultRowHeight="15"/>
  <cols>
    <col min="1" max="1" width="18.44140625" style="1" customWidth="1"/>
    <col min="2" max="2" width="52.33203125" style="2" customWidth="1"/>
    <col min="3" max="3" width="18.109375" style="3" bestFit="1" customWidth="1"/>
    <col min="4" max="5" width="18.109375" style="4" bestFit="1" customWidth="1"/>
    <col min="7" max="7" width="14.6640625" bestFit="1" customWidth="1"/>
  </cols>
  <sheetData>
    <row r="1" spans="1:5" ht="21.6" customHeight="1">
      <c r="A1" s="29" t="s">
        <v>266</v>
      </c>
      <c r="B1" s="29"/>
      <c r="C1" s="29"/>
      <c r="D1" s="29"/>
      <c r="E1" s="29"/>
    </row>
    <row r="2" spans="1:5" ht="15" customHeight="1">
      <c r="A2" s="30" t="s">
        <v>267</v>
      </c>
      <c r="B2" s="30"/>
      <c r="C2" s="30"/>
      <c r="D2" s="30"/>
      <c r="E2" s="30"/>
    </row>
    <row r="3" spans="1:5" ht="15" customHeight="1">
      <c r="A3" s="31" t="s">
        <v>270</v>
      </c>
      <c r="B3" s="31"/>
      <c r="C3" s="31"/>
      <c r="D3" s="31"/>
      <c r="E3" s="31"/>
    </row>
    <row r="4" spans="1:5" ht="15" customHeight="1">
      <c r="A4" s="31" t="s">
        <v>269</v>
      </c>
      <c r="B4" s="31"/>
      <c r="C4" s="31"/>
      <c r="D4" s="31"/>
      <c r="E4" s="31"/>
    </row>
    <row r="5" spans="1:5" ht="18.600000000000001" customHeight="1" thickBot="1">
      <c r="A5" s="32" t="s">
        <v>268</v>
      </c>
      <c r="B5" s="32"/>
      <c r="C5" s="32"/>
      <c r="D5" s="32"/>
      <c r="E5" s="32"/>
    </row>
    <row r="6" spans="1:5" ht="15" customHeight="1">
      <c r="A6" s="33" t="s">
        <v>272</v>
      </c>
      <c r="B6" s="33" t="s">
        <v>271</v>
      </c>
      <c r="C6" s="34" t="s">
        <v>263</v>
      </c>
      <c r="D6" s="34" t="s">
        <v>264</v>
      </c>
      <c r="E6" s="34" t="s">
        <v>265</v>
      </c>
    </row>
    <row r="7" spans="1:5" ht="15.75" customHeight="1" thickBot="1">
      <c r="A7" s="35"/>
      <c r="B7" s="35"/>
      <c r="C7" s="36"/>
      <c r="D7" s="36"/>
      <c r="E7" s="36"/>
    </row>
    <row r="8" spans="1:5" ht="14.4">
      <c r="A8" s="9">
        <v>1000</v>
      </c>
      <c r="B8" s="10" t="s">
        <v>228</v>
      </c>
      <c r="C8" s="24">
        <v>10223414.320000002</v>
      </c>
      <c r="D8" s="24">
        <v>16620165.100000001</v>
      </c>
      <c r="E8" s="24">
        <v>7843332.4300000006</v>
      </c>
    </row>
    <row r="9" spans="1:5" ht="14.4">
      <c r="A9" s="11">
        <v>1100</v>
      </c>
      <c r="B9" s="12" t="s">
        <v>0</v>
      </c>
      <c r="C9" s="25">
        <f t="shared" ref="C9" si="0">+C10+C11</f>
        <v>104423.9</v>
      </c>
      <c r="D9" s="25">
        <f>+D10+D11</f>
        <v>100374.39999999999</v>
      </c>
      <c r="E9" s="25">
        <f>+E10+E11</f>
        <v>101274.4</v>
      </c>
    </row>
    <row r="10" spans="1:5" ht="14.4">
      <c r="A10" s="13">
        <v>1102</v>
      </c>
      <c r="B10" s="14" t="s">
        <v>2</v>
      </c>
      <c r="C10" s="23">
        <v>104423.9</v>
      </c>
      <c r="D10" s="23">
        <v>100374.39999999999</v>
      </c>
      <c r="E10" s="23">
        <v>101274.4</v>
      </c>
    </row>
    <row r="11" spans="1:5" ht="14.4">
      <c r="A11" s="13">
        <v>1103</v>
      </c>
      <c r="B11" s="14" t="s">
        <v>3</v>
      </c>
      <c r="C11" s="23">
        <v>0</v>
      </c>
      <c r="D11" s="23">
        <v>0</v>
      </c>
      <c r="E11" s="23">
        <v>0</v>
      </c>
    </row>
    <row r="12" spans="1:5" ht="14.4">
      <c r="A12" s="11">
        <v>1200</v>
      </c>
      <c r="B12" s="12" t="s">
        <v>4</v>
      </c>
      <c r="C12" s="25">
        <f t="shared" ref="C12" si="1">+C13+C18+C19+C20</f>
        <v>9103290.620000001</v>
      </c>
      <c r="D12" s="25">
        <f>+D13+D18+D19+D20</f>
        <v>15191855.560000001</v>
      </c>
      <c r="E12" s="25">
        <f>+E13+E18+E19+E20</f>
        <v>6773482.6400000006</v>
      </c>
    </row>
    <row r="13" spans="1:5" ht="14.4">
      <c r="A13" s="13">
        <v>1201</v>
      </c>
      <c r="B13" s="14" t="s">
        <v>5</v>
      </c>
      <c r="C13" s="23">
        <f t="shared" ref="C13:E13" si="2">SUM(C14:C17)</f>
        <v>4045645.9400000004</v>
      </c>
      <c r="D13" s="23">
        <f t="shared" si="2"/>
        <v>4532287.05</v>
      </c>
      <c r="E13" s="23">
        <f t="shared" si="2"/>
        <v>1572679.19</v>
      </c>
    </row>
    <row r="14" spans="1:5" ht="14.4">
      <c r="A14" s="13" t="s">
        <v>195</v>
      </c>
      <c r="B14" s="14" t="s">
        <v>6</v>
      </c>
      <c r="C14" s="23">
        <v>1924616.37</v>
      </c>
      <c r="D14" s="23">
        <v>1315371.3400000001</v>
      </c>
      <c r="E14" s="23">
        <v>593150.06999999995</v>
      </c>
    </row>
    <row r="15" spans="1:5" ht="14.4">
      <c r="A15" s="13" t="s">
        <v>195</v>
      </c>
      <c r="B15" s="14" t="s">
        <v>7</v>
      </c>
      <c r="C15" s="23">
        <v>1913960.45</v>
      </c>
      <c r="D15" s="23">
        <v>2882010.75</v>
      </c>
      <c r="E15" s="23">
        <v>890102.9</v>
      </c>
    </row>
    <row r="16" spans="1:5" ht="14.4">
      <c r="A16" s="13" t="s">
        <v>195</v>
      </c>
      <c r="B16" s="15" t="s">
        <v>206</v>
      </c>
      <c r="C16" s="23">
        <v>49190.12</v>
      </c>
      <c r="D16" s="23">
        <v>323122.02</v>
      </c>
      <c r="E16" s="23">
        <v>32380.34</v>
      </c>
    </row>
    <row r="17" spans="1:5" ht="14.4">
      <c r="A17" s="13" t="s">
        <v>195</v>
      </c>
      <c r="B17" s="15" t="s">
        <v>207</v>
      </c>
      <c r="C17" s="23">
        <v>157879</v>
      </c>
      <c r="D17" s="23">
        <v>11782.94</v>
      </c>
      <c r="E17" s="23">
        <v>57045.88</v>
      </c>
    </row>
    <row r="18" spans="1:5" ht="27.6">
      <c r="A18" s="13">
        <v>1202</v>
      </c>
      <c r="B18" s="14" t="s">
        <v>8</v>
      </c>
      <c r="C18" s="23">
        <v>4360179.71</v>
      </c>
      <c r="D18" s="23">
        <v>10546295.57</v>
      </c>
      <c r="E18" s="23">
        <v>3808704.35</v>
      </c>
    </row>
    <row r="19" spans="1:5" ht="14.4">
      <c r="A19" s="13">
        <v>1203</v>
      </c>
      <c r="B19" s="14" t="s">
        <v>9</v>
      </c>
      <c r="C19" s="23">
        <v>0</v>
      </c>
      <c r="D19" s="23">
        <v>0</v>
      </c>
      <c r="E19" s="23">
        <v>0</v>
      </c>
    </row>
    <row r="20" spans="1:5" ht="14.4">
      <c r="A20" s="13">
        <v>1204</v>
      </c>
      <c r="B20" s="14" t="s">
        <v>196</v>
      </c>
      <c r="C20" s="23">
        <v>697464.97</v>
      </c>
      <c r="D20" s="23">
        <v>113272.94</v>
      </c>
      <c r="E20" s="23">
        <v>1392099.1</v>
      </c>
    </row>
    <row r="21" spans="1:5" ht="14.4">
      <c r="A21" s="11">
        <v>1700</v>
      </c>
      <c r="B21" s="12" t="s">
        <v>10</v>
      </c>
      <c r="C21" s="25">
        <f t="shared" ref="C21" si="3">+C22+C26+C30+C34</f>
        <v>1015699.8</v>
      </c>
      <c r="D21" s="25">
        <f>+D22+D26+D30+D34</f>
        <v>1327935.1400000001</v>
      </c>
      <c r="E21" s="25">
        <f>+E22+E26+E30+E34</f>
        <v>968575.3899999999</v>
      </c>
    </row>
    <row r="22" spans="1:5" ht="14.4">
      <c r="A22" s="13">
        <v>1701</v>
      </c>
      <c r="B22" s="14" t="s">
        <v>11</v>
      </c>
      <c r="C22" s="23">
        <f t="shared" ref="C22:E22" si="4">SUM(C23:C25)</f>
        <v>525138.86</v>
      </c>
      <c r="D22" s="23">
        <f t="shared" si="4"/>
        <v>664313.4</v>
      </c>
      <c r="E22" s="23">
        <f t="shared" si="4"/>
        <v>874854.2699999999</v>
      </c>
    </row>
    <row r="23" spans="1:5" ht="14.4">
      <c r="A23" s="13" t="s">
        <v>195</v>
      </c>
      <c r="B23" s="14" t="s">
        <v>12</v>
      </c>
      <c r="C23" s="23">
        <v>0</v>
      </c>
      <c r="D23" s="23">
        <v>0</v>
      </c>
      <c r="E23" s="23">
        <v>0</v>
      </c>
    </row>
    <row r="24" spans="1:5" ht="14.4">
      <c r="A24" s="13" t="s">
        <v>195</v>
      </c>
      <c r="B24" s="14" t="s">
        <v>13</v>
      </c>
      <c r="C24" s="23">
        <v>432669.29</v>
      </c>
      <c r="D24" s="23">
        <v>465574.59</v>
      </c>
      <c r="E24" s="23">
        <v>650602.93999999994</v>
      </c>
    </row>
    <row r="25" spans="1:5" ht="14.4">
      <c r="A25" s="13" t="s">
        <v>195</v>
      </c>
      <c r="B25" s="14" t="s">
        <v>14</v>
      </c>
      <c r="C25" s="23">
        <v>92469.57</v>
      </c>
      <c r="D25" s="23">
        <v>198738.81</v>
      </c>
      <c r="E25" s="23">
        <v>224251.33</v>
      </c>
    </row>
    <row r="26" spans="1:5" ht="14.4">
      <c r="A26" s="13">
        <v>1702</v>
      </c>
      <c r="B26" s="14" t="s">
        <v>15</v>
      </c>
      <c r="C26" s="23">
        <f t="shared" ref="C26:E26" si="5">SUM(C27:C29)</f>
        <v>0</v>
      </c>
      <c r="D26" s="23">
        <f t="shared" si="5"/>
        <v>0</v>
      </c>
      <c r="E26" s="23">
        <f t="shared" si="5"/>
        <v>0</v>
      </c>
    </row>
    <row r="27" spans="1:5" ht="14.4">
      <c r="A27" s="13" t="s">
        <v>195</v>
      </c>
      <c r="B27" s="14" t="s">
        <v>12</v>
      </c>
      <c r="C27" s="23">
        <v>0</v>
      </c>
      <c r="D27" s="23">
        <v>0</v>
      </c>
      <c r="E27" s="23">
        <v>0</v>
      </c>
    </row>
    <row r="28" spans="1:5" ht="14.4">
      <c r="A28" s="13" t="s">
        <v>195</v>
      </c>
      <c r="B28" s="14" t="s">
        <v>13</v>
      </c>
      <c r="C28" s="23">
        <v>0</v>
      </c>
      <c r="D28" s="23">
        <v>0</v>
      </c>
      <c r="E28" s="23">
        <v>0</v>
      </c>
    </row>
    <row r="29" spans="1:5" ht="14.4">
      <c r="A29" s="13" t="s">
        <v>195</v>
      </c>
      <c r="B29" s="14" t="s">
        <v>16</v>
      </c>
      <c r="C29" s="23">
        <v>0</v>
      </c>
      <c r="D29" s="23">
        <v>0</v>
      </c>
      <c r="E29" s="23">
        <v>0</v>
      </c>
    </row>
    <row r="30" spans="1:5" ht="14.4">
      <c r="A30" s="13">
        <v>1703</v>
      </c>
      <c r="B30" s="14" t="s">
        <v>17</v>
      </c>
      <c r="C30" s="23">
        <f t="shared" ref="C30:E30" si="6">SUM(C31:C33)</f>
        <v>0</v>
      </c>
      <c r="D30" s="23">
        <f t="shared" si="6"/>
        <v>0</v>
      </c>
      <c r="E30" s="23">
        <f t="shared" si="6"/>
        <v>0</v>
      </c>
    </row>
    <row r="31" spans="1:5" ht="14.4">
      <c r="A31" s="13" t="s">
        <v>195</v>
      </c>
      <c r="B31" s="14" t="s">
        <v>12</v>
      </c>
      <c r="C31" s="23">
        <v>0</v>
      </c>
      <c r="D31" s="23">
        <v>0</v>
      </c>
      <c r="E31" s="23">
        <v>0</v>
      </c>
    </row>
    <row r="32" spans="1:5" ht="14.4">
      <c r="A32" s="13" t="s">
        <v>195</v>
      </c>
      <c r="B32" s="14" t="s">
        <v>13</v>
      </c>
      <c r="C32" s="23">
        <v>0</v>
      </c>
      <c r="D32" s="23">
        <v>0</v>
      </c>
      <c r="E32" s="23">
        <v>0</v>
      </c>
    </row>
    <row r="33" spans="1:5" ht="14.4">
      <c r="A33" s="13" t="s">
        <v>195</v>
      </c>
      <c r="B33" s="14" t="s">
        <v>18</v>
      </c>
      <c r="C33" s="23">
        <v>0</v>
      </c>
      <c r="D33" s="23">
        <v>0</v>
      </c>
      <c r="E33" s="23">
        <v>0</v>
      </c>
    </row>
    <row r="34" spans="1:5" ht="14.4">
      <c r="A34" s="13">
        <v>1704</v>
      </c>
      <c r="B34" s="14" t="s">
        <v>19</v>
      </c>
      <c r="C34" s="23">
        <f t="shared" ref="C34:E34" si="7">SUM(C35:C37)</f>
        <v>490560.94</v>
      </c>
      <c r="D34" s="23">
        <f t="shared" si="7"/>
        <v>663621.74</v>
      </c>
      <c r="E34" s="23">
        <f t="shared" si="7"/>
        <v>93721.12</v>
      </c>
    </row>
    <row r="35" spans="1:5" ht="14.4">
      <c r="A35" s="13" t="s">
        <v>195</v>
      </c>
      <c r="B35" s="14" t="s">
        <v>12</v>
      </c>
      <c r="C35" s="23">
        <v>0</v>
      </c>
      <c r="D35" s="23">
        <v>0</v>
      </c>
      <c r="E35" s="23">
        <v>0</v>
      </c>
    </row>
    <row r="36" spans="1:5" ht="14.4">
      <c r="A36" s="13" t="s">
        <v>195</v>
      </c>
      <c r="B36" s="14" t="s">
        <v>13</v>
      </c>
      <c r="C36" s="23">
        <v>490560.94</v>
      </c>
      <c r="D36" s="23">
        <v>663621.74</v>
      </c>
      <c r="E36" s="23">
        <v>93721.12</v>
      </c>
    </row>
    <row r="37" spans="1:5" ht="14.4">
      <c r="A37" s="13" t="s">
        <v>195</v>
      </c>
      <c r="B37" s="14" t="s">
        <v>20</v>
      </c>
      <c r="C37" s="23">
        <v>0</v>
      </c>
      <c r="D37" s="23">
        <v>0</v>
      </c>
      <c r="E37" s="23">
        <v>0</v>
      </c>
    </row>
    <row r="38" spans="1:5" ht="14.4">
      <c r="A38" s="9">
        <v>3000</v>
      </c>
      <c r="B38" s="10" t="s">
        <v>229</v>
      </c>
      <c r="C38" s="25">
        <f t="shared" ref="C38" si="8">+C39</f>
        <v>0</v>
      </c>
      <c r="D38" s="25">
        <f>+D39</f>
        <v>0</v>
      </c>
      <c r="E38" s="25">
        <f>+E39</f>
        <v>0</v>
      </c>
    </row>
    <row r="39" spans="1:5" ht="14.4">
      <c r="A39" s="11">
        <v>3100</v>
      </c>
      <c r="B39" s="12" t="s">
        <v>21</v>
      </c>
      <c r="C39" s="25">
        <f t="shared" ref="C39" si="9">+C40+C41+C42+C43+C44</f>
        <v>0</v>
      </c>
      <c r="D39" s="25">
        <f>+D40+D41+D42+D43+D44</f>
        <v>0</v>
      </c>
      <c r="E39" s="25">
        <f>+E40+E41+E42+E43+E44</f>
        <v>0</v>
      </c>
    </row>
    <row r="40" spans="1:5" ht="14.4">
      <c r="A40" s="13">
        <v>3101</v>
      </c>
      <c r="B40" s="14" t="s">
        <v>22</v>
      </c>
      <c r="C40" s="23">
        <v>0</v>
      </c>
      <c r="D40" s="23">
        <v>0</v>
      </c>
      <c r="E40" s="23">
        <v>0</v>
      </c>
    </row>
    <row r="41" spans="1:5" ht="14.4">
      <c r="A41" s="13">
        <v>3102</v>
      </c>
      <c r="B41" s="14" t="s">
        <v>23</v>
      </c>
      <c r="C41" s="23">
        <v>0</v>
      </c>
      <c r="D41" s="23">
        <v>0</v>
      </c>
      <c r="E41" s="23">
        <v>0</v>
      </c>
    </row>
    <row r="42" spans="1:5" ht="14.4">
      <c r="A42" s="13">
        <v>3103</v>
      </c>
      <c r="B42" s="14" t="s">
        <v>24</v>
      </c>
      <c r="C42" s="23">
        <v>0</v>
      </c>
      <c r="D42" s="23">
        <v>0</v>
      </c>
      <c r="E42" s="23">
        <v>0</v>
      </c>
    </row>
    <row r="43" spans="1:5" ht="14.4">
      <c r="A43" s="13">
        <v>3107</v>
      </c>
      <c r="B43" s="14" t="s">
        <v>25</v>
      </c>
      <c r="C43" s="23">
        <v>0</v>
      </c>
      <c r="D43" s="23">
        <v>0</v>
      </c>
      <c r="E43" s="23">
        <v>0</v>
      </c>
    </row>
    <row r="44" spans="1:5" ht="14.4">
      <c r="A44" s="13">
        <v>3109</v>
      </c>
      <c r="B44" s="14" t="s">
        <v>26</v>
      </c>
      <c r="C44" s="23">
        <v>0</v>
      </c>
      <c r="D44" s="23">
        <v>0</v>
      </c>
      <c r="E44" s="23">
        <v>0</v>
      </c>
    </row>
    <row r="45" spans="1:5" ht="14.4">
      <c r="A45" s="9">
        <v>4000</v>
      </c>
      <c r="B45" s="10" t="s">
        <v>230</v>
      </c>
      <c r="C45" s="24">
        <f>C46+C49+C148</f>
        <v>4843164.7799999993</v>
      </c>
      <c r="D45" s="24">
        <f>D46+D49+D148</f>
        <v>3225095.0500000003</v>
      </c>
      <c r="E45" s="24">
        <f>E46+E49+E148</f>
        <v>3359435.4200000004</v>
      </c>
    </row>
    <row r="46" spans="1:5" ht="27.6">
      <c r="A46" s="11">
        <v>4100</v>
      </c>
      <c r="B46" s="12" t="s">
        <v>27</v>
      </c>
      <c r="C46" s="25">
        <f t="shared" ref="C46:E46" si="10">SUM(C47:C48)</f>
        <v>0</v>
      </c>
      <c r="D46" s="25">
        <f t="shared" si="10"/>
        <v>0</v>
      </c>
      <c r="E46" s="25">
        <f t="shared" si="10"/>
        <v>0</v>
      </c>
    </row>
    <row r="47" spans="1:5" ht="14.4">
      <c r="A47" s="13">
        <v>4101</v>
      </c>
      <c r="B47" s="14" t="s">
        <v>28</v>
      </c>
      <c r="C47" s="23">
        <v>0</v>
      </c>
      <c r="D47" s="23">
        <v>0</v>
      </c>
      <c r="E47" s="23">
        <v>0</v>
      </c>
    </row>
    <row r="48" spans="1:5" ht="14.4">
      <c r="A48" s="13">
        <v>4102</v>
      </c>
      <c r="B48" s="14" t="s">
        <v>29</v>
      </c>
      <c r="C48" s="23">
        <v>0</v>
      </c>
      <c r="D48" s="23">
        <v>0</v>
      </c>
      <c r="E48" s="23">
        <v>0</v>
      </c>
    </row>
    <row r="49" spans="1:5" ht="14.4">
      <c r="A49" s="11">
        <v>4300</v>
      </c>
      <c r="B49" s="12" t="s">
        <v>30</v>
      </c>
      <c r="C49" s="25">
        <f>+C50+C51+C55+C59+C61+C63+C71+C86+C90+C99+C116+C126+C127+C128+C132</f>
        <v>4842450.72</v>
      </c>
      <c r="D49" s="25">
        <f>+D50+D51+D55+D59+D61+D63+D71+D86+D90+D99+D116+D126+D127+D128+D132</f>
        <v>3224669.89</v>
      </c>
      <c r="E49" s="25">
        <f>+E50+E51+E55+E59+E61+E63+E71+E86+E90+E99+E116+E126+E127+E128+E132</f>
        <v>3350723.95</v>
      </c>
    </row>
    <row r="50" spans="1:5" ht="14.4">
      <c r="A50" s="13">
        <v>4301</v>
      </c>
      <c r="B50" s="14" t="s">
        <v>31</v>
      </c>
      <c r="C50" s="23">
        <v>1862717.93</v>
      </c>
      <c r="D50" s="23">
        <v>1783203.51</v>
      </c>
      <c r="E50" s="23">
        <v>1671995.77</v>
      </c>
    </row>
    <row r="51" spans="1:5" ht="14.4">
      <c r="A51" s="13">
        <v>4303</v>
      </c>
      <c r="B51" s="14" t="s">
        <v>32</v>
      </c>
      <c r="C51" s="23">
        <f t="shared" ref="C51" si="11">+C52+C53+C54</f>
        <v>538</v>
      </c>
      <c r="D51" s="23">
        <f>+D52+D53+D54</f>
        <v>1613.99</v>
      </c>
      <c r="E51" s="23">
        <f>+E52+E53+E54</f>
        <v>3228</v>
      </c>
    </row>
    <row r="52" spans="1:5" ht="14.4">
      <c r="A52" s="13" t="s">
        <v>195</v>
      </c>
      <c r="B52" s="14" t="s">
        <v>33</v>
      </c>
      <c r="C52" s="23">
        <v>538</v>
      </c>
      <c r="D52" s="23">
        <v>1613.99</v>
      </c>
      <c r="E52" s="23">
        <v>3228</v>
      </c>
    </row>
    <row r="53" spans="1:5" ht="14.4">
      <c r="A53" s="13" t="s">
        <v>195</v>
      </c>
      <c r="B53" s="14" t="s">
        <v>34</v>
      </c>
      <c r="C53" s="23">
        <v>0</v>
      </c>
      <c r="D53" s="23">
        <v>0</v>
      </c>
      <c r="E53" s="23">
        <v>0</v>
      </c>
    </row>
    <row r="54" spans="1:5" ht="14.4">
      <c r="A54" s="13" t="s">
        <v>195</v>
      </c>
      <c r="B54" s="14" t="s">
        <v>35</v>
      </c>
      <c r="C54" s="23">
        <v>0</v>
      </c>
      <c r="D54" s="23">
        <v>0</v>
      </c>
      <c r="E54" s="23">
        <v>0</v>
      </c>
    </row>
    <row r="55" spans="1:5" ht="14.4">
      <c r="A55" s="13">
        <v>4304</v>
      </c>
      <c r="B55" s="14" t="s">
        <v>36</v>
      </c>
      <c r="C55" s="23">
        <f t="shared" ref="C55" si="12">+C56+C57+C58</f>
        <v>130211.48</v>
      </c>
      <c r="D55" s="23">
        <f>+D56+D57+D58</f>
        <v>186923.4</v>
      </c>
      <c r="E55" s="23">
        <f>+E56+E57+E58</f>
        <v>128482.44</v>
      </c>
    </row>
    <row r="56" spans="1:5" ht="27.6">
      <c r="A56" s="13" t="s">
        <v>195</v>
      </c>
      <c r="B56" s="14" t="s">
        <v>37</v>
      </c>
      <c r="C56" s="23">
        <v>48496</v>
      </c>
      <c r="D56" s="23">
        <v>76643</v>
      </c>
      <c r="E56" s="23">
        <v>51694</v>
      </c>
    </row>
    <row r="57" spans="1:5" ht="27.6">
      <c r="A57" s="13" t="s">
        <v>195</v>
      </c>
      <c r="B57" s="14" t="s">
        <v>38</v>
      </c>
      <c r="C57" s="23">
        <v>0</v>
      </c>
      <c r="D57" s="23">
        <v>0</v>
      </c>
      <c r="E57" s="23">
        <v>0</v>
      </c>
    </row>
    <row r="58" spans="1:5" ht="14.4">
      <c r="A58" s="13" t="s">
        <v>195</v>
      </c>
      <c r="B58" s="14" t="s">
        <v>39</v>
      </c>
      <c r="C58" s="23">
        <v>81715.48</v>
      </c>
      <c r="D58" s="23">
        <v>110280.4</v>
      </c>
      <c r="E58" s="23">
        <v>76788.44</v>
      </c>
    </row>
    <row r="59" spans="1:5" ht="14.4">
      <c r="A59" s="13">
        <v>4306</v>
      </c>
      <c r="B59" s="14" t="s">
        <v>40</v>
      </c>
      <c r="C59" s="23">
        <f t="shared" ref="C59" si="13">C60</f>
        <v>5000</v>
      </c>
      <c r="D59" s="23">
        <f>D60</f>
        <v>0</v>
      </c>
      <c r="E59" s="23">
        <f>E60</f>
        <v>0</v>
      </c>
    </row>
    <row r="60" spans="1:5" ht="27.6">
      <c r="A60" s="13" t="s">
        <v>195</v>
      </c>
      <c r="B60" s="14" t="s">
        <v>41</v>
      </c>
      <c r="C60" s="23">
        <v>5000</v>
      </c>
      <c r="D60" s="23">
        <v>0</v>
      </c>
      <c r="E60" s="23">
        <v>0</v>
      </c>
    </row>
    <row r="61" spans="1:5" ht="14.4">
      <c r="A61" s="13">
        <v>4307</v>
      </c>
      <c r="B61" s="14" t="s">
        <v>42</v>
      </c>
      <c r="C61" s="23">
        <f t="shared" ref="C61" si="14">+C62</f>
        <v>0</v>
      </c>
      <c r="D61" s="23">
        <f>+D62</f>
        <v>0</v>
      </c>
      <c r="E61" s="23">
        <f>+E62</f>
        <v>0</v>
      </c>
    </row>
    <row r="62" spans="1:5" ht="14.4">
      <c r="A62" s="13" t="s">
        <v>195</v>
      </c>
      <c r="B62" s="14" t="s">
        <v>43</v>
      </c>
      <c r="C62" s="23">
        <v>0</v>
      </c>
      <c r="D62" s="23">
        <v>0</v>
      </c>
      <c r="E62" s="23">
        <v>0</v>
      </c>
    </row>
    <row r="63" spans="1:5" ht="14.4">
      <c r="A63" s="13">
        <v>4308</v>
      </c>
      <c r="B63" s="14" t="s">
        <v>44</v>
      </c>
      <c r="C63" s="23">
        <f t="shared" ref="C63" si="15">+C64+C65+C66+C67+C68+C69+C70</f>
        <v>12851.12</v>
      </c>
      <c r="D63" s="23">
        <f>+D64+D65+D66+D67+D68+D69+D70</f>
        <v>25911.51</v>
      </c>
      <c r="E63" s="23">
        <f>+E64+E65+E66+E67+E68+E69+E70</f>
        <v>12352.93</v>
      </c>
    </row>
    <row r="64" spans="1:5" ht="14.4">
      <c r="A64" s="13" t="s">
        <v>195</v>
      </c>
      <c r="B64" s="14" t="s">
        <v>208</v>
      </c>
      <c r="C64" s="23">
        <v>0</v>
      </c>
      <c r="D64" s="23">
        <v>0</v>
      </c>
      <c r="E64" s="23">
        <v>0</v>
      </c>
    </row>
    <row r="65" spans="1:5" ht="27.6">
      <c r="A65" s="13" t="s">
        <v>195</v>
      </c>
      <c r="B65" s="14" t="s">
        <v>209</v>
      </c>
      <c r="C65" s="23">
        <v>0</v>
      </c>
      <c r="D65" s="23">
        <v>0</v>
      </c>
      <c r="E65" s="23">
        <v>0</v>
      </c>
    </row>
    <row r="66" spans="1:5" ht="14.4">
      <c r="A66" s="13" t="s">
        <v>195</v>
      </c>
      <c r="B66" s="14" t="s">
        <v>45</v>
      </c>
      <c r="C66" s="23">
        <v>448</v>
      </c>
      <c r="D66" s="23">
        <v>896</v>
      </c>
      <c r="E66" s="23">
        <v>448</v>
      </c>
    </row>
    <row r="67" spans="1:5" ht="14.4">
      <c r="A67" s="13" t="s">
        <v>195</v>
      </c>
      <c r="B67" s="14" t="s">
        <v>46</v>
      </c>
      <c r="C67" s="23">
        <v>0</v>
      </c>
      <c r="D67" s="23">
        <v>0</v>
      </c>
      <c r="E67" s="23">
        <v>0</v>
      </c>
    </row>
    <row r="68" spans="1:5" ht="27.6">
      <c r="A68" s="13" t="s">
        <v>195</v>
      </c>
      <c r="B68" s="14" t="s">
        <v>47</v>
      </c>
      <c r="C68" s="23">
        <v>12403.12</v>
      </c>
      <c r="D68" s="23">
        <v>25015.51</v>
      </c>
      <c r="E68" s="23">
        <v>11904.93</v>
      </c>
    </row>
    <row r="69" spans="1:5" ht="14.4">
      <c r="A69" s="13" t="s">
        <v>195</v>
      </c>
      <c r="B69" s="14" t="s">
        <v>48</v>
      </c>
      <c r="C69" s="23">
        <v>0</v>
      </c>
      <c r="D69" s="23">
        <v>0</v>
      </c>
      <c r="E69" s="23">
        <v>0</v>
      </c>
    </row>
    <row r="70" spans="1:5" ht="27.6">
      <c r="A70" s="13" t="s">
        <v>195</v>
      </c>
      <c r="B70" s="14" t="s">
        <v>49</v>
      </c>
      <c r="C70" s="23">
        <v>0</v>
      </c>
      <c r="D70" s="23">
        <v>0</v>
      </c>
      <c r="E70" s="23">
        <v>0</v>
      </c>
    </row>
    <row r="71" spans="1:5" ht="14.4">
      <c r="A71" s="13">
        <v>4310</v>
      </c>
      <c r="B71" s="14" t="s">
        <v>50</v>
      </c>
      <c r="C71" s="23">
        <f t="shared" ref="C71" si="16">SUM(C72:C85)</f>
        <v>2440406.91</v>
      </c>
      <c r="D71" s="23">
        <f>SUM(D72:D85)</f>
        <v>862730.53</v>
      </c>
      <c r="E71" s="23">
        <f>SUM(E72:E85)</f>
        <v>752643.74000000011</v>
      </c>
    </row>
    <row r="72" spans="1:5" ht="27.6">
      <c r="A72" s="13" t="s">
        <v>195</v>
      </c>
      <c r="B72" s="14" t="s">
        <v>51</v>
      </c>
      <c r="C72" s="23">
        <v>749684.67</v>
      </c>
      <c r="D72" s="23">
        <v>204291.51</v>
      </c>
      <c r="E72" s="23">
        <v>436893.54</v>
      </c>
    </row>
    <row r="73" spans="1:5" ht="14.4">
      <c r="A73" s="13" t="s">
        <v>195</v>
      </c>
      <c r="B73" s="14" t="s">
        <v>52</v>
      </c>
      <c r="C73" s="23">
        <v>1220803</v>
      </c>
      <c r="D73" s="23">
        <v>150436.51999999999</v>
      </c>
      <c r="E73" s="23">
        <v>122586</v>
      </c>
    </row>
    <row r="74" spans="1:5" ht="27.6">
      <c r="A74" s="13" t="s">
        <v>195</v>
      </c>
      <c r="B74" s="14" t="s">
        <v>53</v>
      </c>
      <c r="C74" s="23">
        <v>0</v>
      </c>
      <c r="D74" s="23">
        <v>0</v>
      </c>
      <c r="E74" s="23">
        <v>0</v>
      </c>
    </row>
    <row r="75" spans="1:5" ht="41.4">
      <c r="A75" s="13" t="s">
        <v>195</v>
      </c>
      <c r="B75" s="14" t="s">
        <v>54</v>
      </c>
      <c r="C75" s="23">
        <v>0</v>
      </c>
      <c r="D75" s="23">
        <v>0</v>
      </c>
      <c r="E75" s="23">
        <v>0</v>
      </c>
    </row>
    <row r="76" spans="1:5" ht="27.6">
      <c r="A76" s="13" t="s">
        <v>195</v>
      </c>
      <c r="B76" s="14" t="s">
        <v>55</v>
      </c>
      <c r="C76" s="23">
        <v>0</v>
      </c>
      <c r="D76" s="23">
        <v>0</v>
      </c>
      <c r="E76" s="23">
        <v>0</v>
      </c>
    </row>
    <row r="77" spans="1:5" ht="14.4">
      <c r="A77" s="13" t="s">
        <v>195</v>
      </c>
      <c r="B77" s="14" t="s">
        <v>56</v>
      </c>
      <c r="C77" s="23">
        <v>14375</v>
      </c>
      <c r="D77" s="23">
        <v>20425.349999999999</v>
      </c>
      <c r="E77" s="23">
        <v>30992.27</v>
      </c>
    </row>
    <row r="78" spans="1:5" ht="27.6">
      <c r="A78" s="13" t="s">
        <v>195</v>
      </c>
      <c r="B78" s="14" t="s">
        <v>57</v>
      </c>
      <c r="C78" s="23">
        <v>24562.240000000002</v>
      </c>
      <c r="D78" s="23">
        <v>20648.650000000001</v>
      </c>
      <c r="E78" s="23">
        <v>39118.93</v>
      </c>
    </row>
    <row r="79" spans="1:5" ht="14.4">
      <c r="A79" s="13" t="s">
        <v>195</v>
      </c>
      <c r="B79" s="14" t="s">
        <v>58</v>
      </c>
      <c r="C79" s="23">
        <v>0</v>
      </c>
      <c r="D79" s="23">
        <v>0</v>
      </c>
      <c r="E79" s="23">
        <v>0</v>
      </c>
    </row>
    <row r="80" spans="1:5" ht="14.4">
      <c r="A80" s="13" t="s">
        <v>195</v>
      </c>
      <c r="B80" s="14" t="s">
        <v>59</v>
      </c>
      <c r="C80" s="23">
        <v>0</v>
      </c>
      <c r="D80" s="23">
        <v>5953</v>
      </c>
      <c r="E80" s="23">
        <v>0</v>
      </c>
    </row>
    <row r="81" spans="1:5" ht="27.6">
      <c r="A81" s="13" t="s">
        <v>195</v>
      </c>
      <c r="B81" s="14" t="s">
        <v>60</v>
      </c>
      <c r="C81" s="23">
        <v>339657</v>
      </c>
      <c r="D81" s="23">
        <v>12967.5</v>
      </c>
      <c r="E81" s="23">
        <v>39048</v>
      </c>
    </row>
    <row r="82" spans="1:5" ht="41.4">
      <c r="A82" s="13" t="s">
        <v>195</v>
      </c>
      <c r="B82" s="14" t="s">
        <v>61</v>
      </c>
      <c r="C82" s="23">
        <v>0</v>
      </c>
      <c r="D82" s="23">
        <v>0</v>
      </c>
      <c r="E82" s="23">
        <v>0</v>
      </c>
    </row>
    <row r="83" spans="1:5" ht="14.4">
      <c r="A83" s="13" t="s">
        <v>195</v>
      </c>
      <c r="B83" s="14" t="s">
        <v>62</v>
      </c>
      <c r="C83" s="23">
        <v>73610</v>
      </c>
      <c r="D83" s="23">
        <v>346502</v>
      </c>
      <c r="E83" s="23">
        <v>73340</v>
      </c>
    </row>
    <row r="84" spans="1:5" ht="14.4">
      <c r="A84" s="16" t="s">
        <v>195</v>
      </c>
      <c r="B84" s="14" t="s">
        <v>63</v>
      </c>
      <c r="C84" s="23">
        <v>17715</v>
      </c>
      <c r="D84" s="23">
        <v>101506</v>
      </c>
      <c r="E84" s="23">
        <v>10665</v>
      </c>
    </row>
    <row r="85" spans="1:5" ht="27.6">
      <c r="A85" s="16"/>
      <c r="B85" s="14" t="s">
        <v>210</v>
      </c>
      <c r="C85" s="23">
        <v>0</v>
      </c>
      <c r="D85" s="23">
        <v>0</v>
      </c>
      <c r="E85" s="23">
        <v>0</v>
      </c>
    </row>
    <row r="86" spans="1:5" ht="14.4">
      <c r="A86" s="13">
        <v>4311</v>
      </c>
      <c r="B86" s="14" t="s">
        <v>64</v>
      </c>
      <c r="C86" s="23">
        <f t="shared" ref="C86" si="17">+C87+C88+C89</f>
        <v>0</v>
      </c>
      <c r="D86" s="23">
        <f>+D87+D88+D89</f>
        <v>0</v>
      </c>
      <c r="E86" s="23">
        <f>+E87+E88+E89</f>
        <v>0</v>
      </c>
    </row>
    <row r="87" spans="1:5" ht="14.4">
      <c r="A87" s="13" t="s">
        <v>195</v>
      </c>
      <c r="B87" s="14" t="s">
        <v>65</v>
      </c>
      <c r="C87" s="23">
        <v>0</v>
      </c>
      <c r="D87" s="23">
        <v>0</v>
      </c>
      <c r="E87" s="23">
        <v>0</v>
      </c>
    </row>
    <row r="88" spans="1:5" ht="14.4">
      <c r="A88" s="13" t="s">
        <v>195</v>
      </c>
      <c r="B88" s="14" t="s">
        <v>66</v>
      </c>
      <c r="C88" s="23">
        <v>0</v>
      </c>
      <c r="D88" s="23">
        <v>0</v>
      </c>
      <c r="E88" s="23">
        <v>0</v>
      </c>
    </row>
    <row r="89" spans="1:5" ht="14.4">
      <c r="A89" s="13" t="s">
        <v>195</v>
      </c>
      <c r="B89" s="14" t="s">
        <v>67</v>
      </c>
      <c r="C89" s="23">
        <v>0</v>
      </c>
      <c r="D89" s="23">
        <v>0</v>
      </c>
      <c r="E89" s="23">
        <v>0</v>
      </c>
    </row>
    <row r="90" spans="1:5" ht="14.4">
      <c r="A90" s="13">
        <v>4312</v>
      </c>
      <c r="B90" s="14" t="s">
        <v>68</v>
      </c>
      <c r="C90" s="23">
        <f t="shared" ref="C90" si="18">SUM(C91:C98)</f>
        <v>69527.260000000009</v>
      </c>
      <c r="D90" s="23">
        <f>SUM(D91:D98)</f>
        <v>0</v>
      </c>
      <c r="E90" s="23">
        <f>SUM(E91:E98)</f>
        <v>25094</v>
      </c>
    </row>
    <row r="91" spans="1:5" ht="27.6">
      <c r="A91" s="13" t="s">
        <v>195</v>
      </c>
      <c r="B91" s="14" t="s">
        <v>69</v>
      </c>
      <c r="C91" s="23">
        <v>0</v>
      </c>
      <c r="D91" s="23">
        <v>0</v>
      </c>
      <c r="E91" s="23">
        <v>0</v>
      </c>
    </row>
    <row r="92" spans="1:5" ht="14.4">
      <c r="A92" s="13" t="s">
        <v>195</v>
      </c>
      <c r="B92" s="14" t="s">
        <v>70</v>
      </c>
      <c r="C92" s="23">
        <v>21509</v>
      </c>
      <c r="D92" s="23">
        <v>0</v>
      </c>
      <c r="E92" s="23">
        <v>0</v>
      </c>
    </row>
    <row r="93" spans="1:5" ht="14.4">
      <c r="A93" s="13" t="s">
        <v>195</v>
      </c>
      <c r="B93" s="14" t="s">
        <v>71</v>
      </c>
      <c r="C93" s="23">
        <v>48018.26</v>
      </c>
      <c r="D93" s="23">
        <v>0</v>
      </c>
      <c r="E93" s="23">
        <v>25094</v>
      </c>
    </row>
    <row r="94" spans="1:5" ht="14.4">
      <c r="A94" s="13" t="s">
        <v>195</v>
      </c>
      <c r="B94" s="14" t="s">
        <v>72</v>
      </c>
      <c r="C94" s="23">
        <v>0</v>
      </c>
      <c r="D94" s="23">
        <v>0</v>
      </c>
      <c r="E94" s="23">
        <v>0</v>
      </c>
    </row>
    <row r="95" spans="1:5" ht="14.4">
      <c r="A95" s="13" t="s">
        <v>195</v>
      </c>
      <c r="B95" s="14" t="s">
        <v>73</v>
      </c>
      <c r="C95" s="23">
        <v>0</v>
      </c>
      <c r="D95" s="23">
        <v>0</v>
      </c>
      <c r="E95" s="23">
        <v>0</v>
      </c>
    </row>
    <row r="96" spans="1:5" ht="14.4">
      <c r="A96" s="13" t="s">
        <v>195</v>
      </c>
      <c r="B96" s="14" t="s">
        <v>74</v>
      </c>
      <c r="C96" s="23">
        <v>0</v>
      </c>
      <c r="D96" s="23">
        <v>0</v>
      </c>
      <c r="E96" s="23">
        <v>0</v>
      </c>
    </row>
    <row r="97" spans="1:5" ht="14.4">
      <c r="A97" s="13" t="s">
        <v>195</v>
      </c>
      <c r="B97" s="14" t="s">
        <v>75</v>
      </c>
      <c r="C97" s="23">
        <v>0</v>
      </c>
      <c r="D97" s="23">
        <v>0</v>
      </c>
      <c r="E97" s="23">
        <v>0</v>
      </c>
    </row>
    <row r="98" spans="1:5" ht="14.4">
      <c r="A98" s="13" t="s">
        <v>195</v>
      </c>
      <c r="B98" s="14" t="s">
        <v>76</v>
      </c>
      <c r="C98" s="23">
        <v>0</v>
      </c>
      <c r="D98" s="23">
        <v>0</v>
      </c>
      <c r="E98" s="23">
        <v>0</v>
      </c>
    </row>
    <row r="99" spans="1:5" ht="41.4">
      <c r="A99" s="13">
        <v>4313</v>
      </c>
      <c r="B99" s="14" t="s">
        <v>77</v>
      </c>
      <c r="C99" s="23">
        <f t="shared" ref="C99" si="19">SUM(C100:C115)</f>
        <v>49291</v>
      </c>
      <c r="D99" s="23">
        <f>SUM(D100:D115)</f>
        <v>0</v>
      </c>
      <c r="E99" s="23">
        <f>SUM(E100:E115)</f>
        <v>145364</v>
      </c>
    </row>
    <row r="100" spans="1:5" ht="14.4">
      <c r="A100" s="13" t="s">
        <v>195</v>
      </c>
      <c r="B100" s="14" t="s">
        <v>78</v>
      </c>
      <c r="C100" s="23">
        <v>0</v>
      </c>
      <c r="D100" s="23">
        <v>0</v>
      </c>
      <c r="E100" s="23">
        <v>0</v>
      </c>
    </row>
    <row r="101" spans="1:5" ht="14.4">
      <c r="A101" s="13" t="s">
        <v>195</v>
      </c>
      <c r="B101" s="14" t="s">
        <v>79</v>
      </c>
      <c r="C101" s="23">
        <v>0</v>
      </c>
      <c r="D101" s="23">
        <v>0</v>
      </c>
      <c r="E101" s="23">
        <v>0</v>
      </c>
    </row>
    <row r="102" spans="1:5" ht="14.4">
      <c r="A102" s="13" t="s">
        <v>195</v>
      </c>
      <c r="B102" s="14" t="s">
        <v>80</v>
      </c>
      <c r="C102" s="23">
        <v>0</v>
      </c>
      <c r="D102" s="23">
        <v>0</v>
      </c>
      <c r="E102" s="23">
        <v>0</v>
      </c>
    </row>
    <row r="103" spans="1:5" ht="14.4">
      <c r="A103" s="13" t="s">
        <v>195</v>
      </c>
      <c r="B103" s="14" t="s">
        <v>81</v>
      </c>
      <c r="C103" s="23">
        <v>0</v>
      </c>
      <c r="D103" s="23">
        <v>0</v>
      </c>
      <c r="E103" s="23">
        <v>0</v>
      </c>
    </row>
    <row r="104" spans="1:5" ht="14.4">
      <c r="A104" s="13" t="s">
        <v>195</v>
      </c>
      <c r="B104" s="14" t="s">
        <v>82</v>
      </c>
      <c r="C104" s="23">
        <v>0</v>
      </c>
      <c r="D104" s="23">
        <v>0</v>
      </c>
      <c r="E104" s="23">
        <v>0</v>
      </c>
    </row>
    <row r="105" spans="1:5" ht="14.4">
      <c r="A105" s="13" t="s">
        <v>195</v>
      </c>
      <c r="B105" s="14" t="s">
        <v>83</v>
      </c>
      <c r="C105" s="23">
        <v>0</v>
      </c>
      <c r="D105" s="23">
        <v>0</v>
      </c>
      <c r="E105" s="23">
        <v>0</v>
      </c>
    </row>
    <row r="106" spans="1:5" ht="14.4">
      <c r="A106" s="13" t="s">
        <v>195</v>
      </c>
      <c r="B106" s="14" t="s">
        <v>84</v>
      </c>
      <c r="C106" s="23">
        <v>0</v>
      </c>
      <c r="D106" s="23">
        <v>0</v>
      </c>
      <c r="E106" s="23">
        <v>0</v>
      </c>
    </row>
    <row r="107" spans="1:5" ht="14.4">
      <c r="A107" s="13" t="s">
        <v>195</v>
      </c>
      <c r="B107" s="14" t="s">
        <v>85</v>
      </c>
      <c r="C107" s="23">
        <v>0</v>
      </c>
      <c r="D107" s="23">
        <v>0</v>
      </c>
      <c r="E107" s="23">
        <v>0</v>
      </c>
    </row>
    <row r="108" spans="1:5" ht="14.4">
      <c r="A108" s="13" t="s">
        <v>195</v>
      </c>
      <c r="B108" s="14" t="s">
        <v>86</v>
      </c>
      <c r="C108" s="23">
        <v>0</v>
      </c>
      <c r="D108" s="23">
        <v>0</v>
      </c>
      <c r="E108" s="23">
        <v>82361</v>
      </c>
    </row>
    <row r="109" spans="1:5" ht="14.4">
      <c r="A109" s="13" t="s">
        <v>195</v>
      </c>
      <c r="B109" s="14" t="s">
        <v>87</v>
      </c>
      <c r="C109" s="23">
        <v>0</v>
      </c>
      <c r="D109" s="23">
        <v>0</v>
      </c>
      <c r="E109" s="23">
        <v>63003</v>
      </c>
    </row>
    <row r="110" spans="1:5" ht="14.4">
      <c r="A110" s="13" t="s">
        <v>195</v>
      </c>
      <c r="B110" s="14" t="s">
        <v>88</v>
      </c>
      <c r="C110" s="23">
        <v>0</v>
      </c>
      <c r="D110" s="23">
        <v>0</v>
      </c>
      <c r="E110" s="23">
        <v>0</v>
      </c>
    </row>
    <row r="111" spans="1:5" ht="14.4">
      <c r="A111" s="13" t="s">
        <v>195</v>
      </c>
      <c r="B111" s="14" t="s">
        <v>89</v>
      </c>
      <c r="C111" s="23">
        <v>49291</v>
      </c>
      <c r="D111" s="23">
        <v>0</v>
      </c>
      <c r="E111" s="23">
        <v>0</v>
      </c>
    </row>
    <row r="112" spans="1:5" ht="14.4">
      <c r="A112" s="13" t="s">
        <v>195</v>
      </c>
      <c r="B112" s="14" t="s">
        <v>90</v>
      </c>
      <c r="C112" s="23">
        <v>0</v>
      </c>
      <c r="D112" s="23">
        <v>0</v>
      </c>
      <c r="E112" s="23">
        <v>0</v>
      </c>
    </row>
    <row r="113" spans="1:5" ht="27.6">
      <c r="A113" s="13" t="s">
        <v>195</v>
      </c>
      <c r="B113" s="14" t="s">
        <v>91</v>
      </c>
      <c r="C113" s="23">
        <v>0</v>
      </c>
      <c r="D113" s="23">
        <v>0</v>
      </c>
      <c r="E113" s="23">
        <v>0</v>
      </c>
    </row>
    <row r="114" spans="1:5" ht="69">
      <c r="A114" s="13" t="s">
        <v>195</v>
      </c>
      <c r="B114" s="14" t="s">
        <v>92</v>
      </c>
      <c r="C114" s="23">
        <v>0</v>
      </c>
      <c r="D114" s="23">
        <v>0</v>
      </c>
      <c r="E114" s="23">
        <v>0</v>
      </c>
    </row>
    <row r="115" spans="1:5" ht="14.4">
      <c r="A115" s="13" t="s">
        <v>195</v>
      </c>
      <c r="B115" s="15" t="s">
        <v>211</v>
      </c>
      <c r="C115" s="23">
        <v>0</v>
      </c>
      <c r="D115" s="23">
        <v>0</v>
      </c>
      <c r="E115" s="23">
        <v>0</v>
      </c>
    </row>
    <row r="116" spans="1:5" ht="27.6">
      <c r="A116" s="13">
        <v>4314</v>
      </c>
      <c r="B116" s="14" t="s">
        <v>93</v>
      </c>
      <c r="C116" s="23">
        <f>SUM(C117:C125)</f>
        <v>15232</v>
      </c>
      <c r="D116" s="23">
        <f>SUM(D117:D125)</f>
        <v>5376</v>
      </c>
      <c r="E116" s="23">
        <f>SUM(E117:E125)</f>
        <v>48564</v>
      </c>
    </row>
    <row r="117" spans="1:5" s="5" customFormat="1" ht="27.6">
      <c r="A117" s="13" t="s">
        <v>195</v>
      </c>
      <c r="B117" s="14" t="s">
        <v>94</v>
      </c>
      <c r="C117" s="23">
        <v>0</v>
      </c>
      <c r="D117" s="23">
        <v>0</v>
      </c>
      <c r="E117" s="23">
        <v>0</v>
      </c>
    </row>
    <row r="118" spans="1:5" ht="27.6">
      <c r="A118" s="13" t="s">
        <v>195</v>
      </c>
      <c r="B118" s="14" t="s">
        <v>95</v>
      </c>
      <c r="C118" s="23">
        <v>0</v>
      </c>
      <c r="D118" s="23">
        <v>0</v>
      </c>
      <c r="E118" s="23">
        <v>0</v>
      </c>
    </row>
    <row r="119" spans="1:5" ht="14.4">
      <c r="A119" s="13" t="s">
        <v>195</v>
      </c>
      <c r="B119" s="14" t="s">
        <v>96</v>
      </c>
      <c r="C119" s="23">
        <v>0</v>
      </c>
      <c r="D119" s="23">
        <v>0</v>
      </c>
      <c r="E119" s="23">
        <v>1972</v>
      </c>
    </row>
    <row r="120" spans="1:5" ht="27.6">
      <c r="A120" s="13" t="s">
        <v>195</v>
      </c>
      <c r="B120" s="14" t="s">
        <v>97</v>
      </c>
      <c r="C120" s="23">
        <v>0</v>
      </c>
      <c r="D120" s="23">
        <v>0</v>
      </c>
      <c r="E120" s="23">
        <v>0</v>
      </c>
    </row>
    <row r="121" spans="1:5" ht="14.4">
      <c r="A121" s="13" t="s">
        <v>195</v>
      </c>
      <c r="B121" s="14" t="s">
        <v>98</v>
      </c>
      <c r="C121" s="23">
        <v>0</v>
      </c>
      <c r="D121" s="23">
        <v>0</v>
      </c>
      <c r="E121" s="23">
        <v>0</v>
      </c>
    </row>
    <row r="122" spans="1:5" ht="14.4">
      <c r="A122" s="13" t="s">
        <v>195</v>
      </c>
      <c r="B122" s="14" t="s">
        <v>99</v>
      </c>
      <c r="C122" s="23">
        <v>0</v>
      </c>
      <c r="D122" s="23">
        <v>0</v>
      </c>
      <c r="E122" s="23">
        <v>0</v>
      </c>
    </row>
    <row r="123" spans="1:5" ht="14.4">
      <c r="A123" s="13" t="s">
        <v>195</v>
      </c>
      <c r="B123" s="14" t="s">
        <v>231</v>
      </c>
      <c r="C123" s="23">
        <v>15232</v>
      </c>
      <c r="D123" s="23">
        <v>5376</v>
      </c>
      <c r="E123" s="23">
        <v>46592</v>
      </c>
    </row>
    <row r="124" spans="1:5" ht="14.4">
      <c r="A124" s="13" t="s">
        <v>195</v>
      </c>
      <c r="B124" s="14" t="s">
        <v>232</v>
      </c>
      <c r="C124" s="23">
        <v>0</v>
      </c>
      <c r="D124" s="23">
        <v>0</v>
      </c>
      <c r="E124" s="23">
        <v>0</v>
      </c>
    </row>
    <row r="125" spans="1:5" ht="14.4">
      <c r="A125" s="13" t="s">
        <v>195</v>
      </c>
      <c r="B125" s="14" t="s">
        <v>233</v>
      </c>
      <c r="C125" s="23">
        <v>0</v>
      </c>
      <c r="D125" s="23">
        <v>0</v>
      </c>
      <c r="E125" s="23">
        <v>0</v>
      </c>
    </row>
    <row r="126" spans="1:5" s="5" customFormat="1" ht="27.6">
      <c r="A126" s="13">
        <v>4315</v>
      </c>
      <c r="B126" s="14" t="s">
        <v>100</v>
      </c>
      <c r="C126" s="23">
        <v>0</v>
      </c>
      <c r="D126" s="23">
        <v>0</v>
      </c>
      <c r="E126" s="23">
        <v>0</v>
      </c>
    </row>
    <row r="127" spans="1:5" s="5" customFormat="1" ht="27.6">
      <c r="A127" s="13">
        <v>4316</v>
      </c>
      <c r="B127" s="14" t="s">
        <v>101</v>
      </c>
      <c r="C127" s="23">
        <v>0</v>
      </c>
      <c r="D127" s="23">
        <v>0</v>
      </c>
      <c r="E127" s="23">
        <v>0</v>
      </c>
    </row>
    <row r="128" spans="1:5" ht="14.4">
      <c r="A128" s="13">
        <v>4317</v>
      </c>
      <c r="B128" s="14" t="s">
        <v>102</v>
      </c>
      <c r="C128" s="23">
        <f t="shared" ref="C128" si="20">+C129+C130+C131</f>
        <v>0</v>
      </c>
      <c r="D128" s="23">
        <f>+D129+D130+D131</f>
        <v>0</v>
      </c>
      <c r="E128" s="23">
        <f>+E129+E130+E131</f>
        <v>0</v>
      </c>
    </row>
    <row r="129" spans="1:5" ht="14.4">
      <c r="A129" s="13" t="s">
        <v>195</v>
      </c>
      <c r="B129" s="14" t="s">
        <v>103</v>
      </c>
      <c r="C129" s="23">
        <v>0</v>
      </c>
      <c r="D129" s="23">
        <v>0</v>
      </c>
      <c r="E129" s="23">
        <v>0</v>
      </c>
    </row>
    <row r="130" spans="1:5" ht="14.4">
      <c r="A130" s="13" t="s">
        <v>195</v>
      </c>
      <c r="B130" s="14" t="s">
        <v>104</v>
      </c>
      <c r="C130" s="23">
        <v>0</v>
      </c>
      <c r="D130" s="23">
        <v>0</v>
      </c>
      <c r="E130" s="23">
        <v>0</v>
      </c>
    </row>
    <row r="131" spans="1:5" ht="14.4">
      <c r="A131" s="13" t="s">
        <v>195</v>
      </c>
      <c r="B131" s="14" t="s">
        <v>105</v>
      </c>
      <c r="C131" s="23">
        <v>0</v>
      </c>
      <c r="D131" s="23">
        <v>0</v>
      </c>
      <c r="E131" s="23">
        <v>0</v>
      </c>
    </row>
    <row r="132" spans="1:5" ht="14.4">
      <c r="A132" s="13">
        <v>4318</v>
      </c>
      <c r="B132" s="14" t="s">
        <v>106</v>
      </c>
      <c r="C132" s="23">
        <f t="shared" ref="C132" si="21">+C133+C134+C135+C136+C137+C138+C143+C144+C145+C146+C147</f>
        <v>256675.02</v>
      </c>
      <c r="D132" s="23">
        <f>+D133+D134+D135+D136+D137+D138+D143+D144+D145+D146+D147</f>
        <v>358910.95</v>
      </c>
      <c r="E132" s="23">
        <f>+E133+E134+E135+E136+E137+E138+E143+E144+E145+E146+E147</f>
        <v>562999.07000000007</v>
      </c>
    </row>
    <row r="133" spans="1:5" ht="14.4">
      <c r="A133" s="13" t="s">
        <v>195</v>
      </c>
      <c r="B133" s="14" t="s">
        <v>107</v>
      </c>
      <c r="C133" s="23">
        <v>6227</v>
      </c>
      <c r="D133" s="23">
        <v>144783</v>
      </c>
      <c r="E133" s="23">
        <v>345889</v>
      </c>
    </row>
    <row r="134" spans="1:5" ht="14.4">
      <c r="A134" s="13" t="s">
        <v>195</v>
      </c>
      <c r="B134" s="14" t="s">
        <v>108</v>
      </c>
      <c r="C134" s="23">
        <v>60069</v>
      </c>
      <c r="D134" s="23">
        <v>59618</v>
      </c>
      <c r="E134" s="23">
        <v>51734</v>
      </c>
    </row>
    <row r="135" spans="1:5" ht="14.4">
      <c r="A135" s="13" t="s">
        <v>195</v>
      </c>
      <c r="B135" s="14" t="s">
        <v>109</v>
      </c>
      <c r="C135" s="23">
        <v>0</v>
      </c>
      <c r="D135" s="23">
        <v>716</v>
      </c>
      <c r="E135" s="23">
        <v>895</v>
      </c>
    </row>
    <row r="136" spans="1:5" ht="27.6">
      <c r="A136" s="13" t="s">
        <v>195</v>
      </c>
      <c r="B136" s="14" t="s">
        <v>110</v>
      </c>
      <c r="C136" s="23">
        <v>524.01</v>
      </c>
      <c r="D136" s="23">
        <v>513.35</v>
      </c>
      <c r="E136" s="23">
        <v>264.67</v>
      </c>
    </row>
    <row r="137" spans="1:5" ht="14.4">
      <c r="A137" s="13" t="s">
        <v>195</v>
      </c>
      <c r="B137" s="14" t="s">
        <v>111</v>
      </c>
      <c r="C137" s="23">
        <v>2240</v>
      </c>
      <c r="D137" s="23">
        <v>2464</v>
      </c>
      <c r="E137" s="23">
        <v>2688</v>
      </c>
    </row>
    <row r="138" spans="1:5" ht="14.4">
      <c r="A138" s="13" t="s">
        <v>195</v>
      </c>
      <c r="B138" s="14" t="s">
        <v>212</v>
      </c>
      <c r="C138" s="23">
        <f t="shared" ref="C138" si="22">C139+C140+C141+C142</f>
        <v>55871.009999999995</v>
      </c>
      <c r="D138" s="23">
        <f>D139+D140+D141+D142</f>
        <v>36077.599999999999</v>
      </c>
      <c r="E138" s="23">
        <f>E139+E140+E141+E142</f>
        <v>63794.400000000001</v>
      </c>
    </row>
    <row r="139" spans="1:5" ht="55.2">
      <c r="A139" s="13"/>
      <c r="B139" s="14" t="s">
        <v>213</v>
      </c>
      <c r="C139" s="23">
        <v>54974.81</v>
      </c>
      <c r="D139" s="23">
        <v>36077.599999999999</v>
      </c>
      <c r="E139" s="23">
        <v>62002.400000000001</v>
      </c>
    </row>
    <row r="140" spans="1:5" ht="41.4">
      <c r="A140" s="13"/>
      <c r="B140" s="6" t="s">
        <v>214</v>
      </c>
      <c r="C140" s="23">
        <v>0</v>
      </c>
      <c r="D140" s="23">
        <v>0</v>
      </c>
      <c r="E140" s="23">
        <v>0</v>
      </c>
    </row>
    <row r="141" spans="1:5" ht="14.4">
      <c r="A141" s="13"/>
      <c r="B141" s="8" t="s">
        <v>215</v>
      </c>
      <c r="C141" s="23">
        <v>0</v>
      </c>
      <c r="D141" s="23">
        <v>0</v>
      </c>
      <c r="E141" s="23">
        <v>0</v>
      </c>
    </row>
    <row r="142" spans="1:5" ht="27.6">
      <c r="A142" s="13"/>
      <c r="B142" s="8" t="s">
        <v>234</v>
      </c>
      <c r="C142" s="23">
        <v>896.2</v>
      </c>
      <c r="D142" s="23">
        <v>0</v>
      </c>
      <c r="E142" s="23">
        <v>1792</v>
      </c>
    </row>
    <row r="143" spans="1:5" ht="14.4">
      <c r="A143" s="13"/>
      <c r="B143" s="8" t="s">
        <v>200</v>
      </c>
      <c r="C143" s="23">
        <v>0</v>
      </c>
      <c r="D143" s="23">
        <v>0</v>
      </c>
      <c r="E143" s="23">
        <v>0</v>
      </c>
    </row>
    <row r="144" spans="1:5" ht="14.4">
      <c r="A144" s="13"/>
      <c r="B144" s="8" t="s">
        <v>197</v>
      </c>
      <c r="C144" s="23">
        <v>0</v>
      </c>
      <c r="D144" s="23">
        <v>0</v>
      </c>
      <c r="E144" s="23">
        <v>0</v>
      </c>
    </row>
    <row r="145" spans="1:5" s="5" customFormat="1" ht="14.4">
      <c r="A145" s="13"/>
      <c r="B145" s="8" t="s">
        <v>198</v>
      </c>
      <c r="C145" s="23">
        <v>0</v>
      </c>
      <c r="D145" s="23">
        <v>0</v>
      </c>
      <c r="E145" s="23">
        <v>0</v>
      </c>
    </row>
    <row r="146" spans="1:5" ht="27.6">
      <c r="A146" s="13"/>
      <c r="B146" s="8" t="s">
        <v>201</v>
      </c>
      <c r="C146" s="23">
        <v>131744</v>
      </c>
      <c r="D146" s="23">
        <v>114739</v>
      </c>
      <c r="E146" s="23">
        <v>97734</v>
      </c>
    </row>
    <row r="147" spans="1:5" s="5" customFormat="1" ht="27.6">
      <c r="A147" s="13"/>
      <c r="B147" s="8" t="s">
        <v>216</v>
      </c>
      <c r="C147" s="23">
        <v>0</v>
      </c>
      <c r="D147" s="23">
        <v>0</v>
      </c>
      <c r="E147" s="23">
        <v>0</v>
      </c>
    </row>
    <row r="148" spans="1:5" ht="14.4">
      <c r="A148" s="11">
        <v>4500</v>
      </c>
      <c r="B148" s="12" t="s">
        <v>202</v>
      </c>
      <c r="C148" s="25">
        <f t="shared" ref="C148" si="23">C149+C151+C153+C155</f>
        <v>714.06</v>
      </c>
      <c r="D148" s="25">
        <f>D149+D151+D153+D155</f>
        <v>425.16</v>
      </c>
      <c r="E148" s="25">
        <f>E149+E151+E153+E155</f>
        <v>8711.4699999999993</v>
      </c>
    </row>
    <row r="149" spans="1:5" ht="14.4">
      <c r="A149" s="13">
        <v>4501</v>
      </c>
      <c r="B149" s="14" t="s">
        <v>11</v>
      </c>
      <c r="C149" s="23">
        <f t="shared" ref="C149" si="24">C150</f>
        <v>714.06</v>
      </c>
      <c r="D149" s="23">
        <f>D150</f>
        <v>425.16</v>
      </c>
      <c r="E149" s="23">
        <f>E150</f>
        <v>8711.4699999999993</v>
      </c>
    </row>
    <row r="150" spans="1:5" ht="14.4">
      <c r="A150" s="13" t="s">
        <v>195</v>
      </c>
      <c r="B150" s="14" t="s">
        <v>112</v>
      </c>
      <c r="C150" s="23">
        <v>714.06</v>
      </c>
      <c r="D150" s="23">
        <v>425.16</v>
      </c>
      <c r="E150" s="23">
        <v>8711.4699999999993</v>
      </c>
    </row>
    <row r="151" spans="1:5" ht="14.4">
      <c r="A151" s="13">
        <v>4502</v>
      </c>
      <c r="B151" s="14" t="s">
        <v>15</v>
      </c>
      <c r="C151" s="23">
        <f t="shared" ref="C151" si="25">+C152</f>
        <v>0</v>
      </c>
      <c r="D151" s="23">
        <f>+D152</f>
        <v>0</v>
      </c>
      <c r="E151" s="23">
        <f>+E152</f>
        <v>0</v>
      </c>
    </row>
    <row r="152" spans="1:5" ht="14.4">
      <c r="A152" s="13" t="s">
        <v>195</v>
      </c>
      <c r="B152" s="14" t="s">
        <v>113</v>
      </c>
      <c r="C152" s="23">
        <v>0</v>
      </c>
      <c r="D152" s="23">
        <v>0</v>
      </c>
      <c r="E152" s="23">
        <v>0</v>
      </c>
    </row>
    <row r="153" spans="1:5" ht="14.4">
      <c r="A153" s="13">
        <v>4503</v>
      </c>
      <c r="B153" s="14" t="s">
        <v>17</v>
      </c>
      <c r="C153" s="23">
        <f t="shared" ref="C153" si="26">+C154</f>
        <v>0</v>
      </c>
      <c r="D153" s="23">
        <f>+D154</f>
        <v>0</v>
      </c>
      <c r="E153" s="23">
        <f>+E154</f>
        <v>0</v>
      </c>
    </row>
    <row r="154" spans="1:5" ht="14.4">
      <c r="A154" s="13" t="s">
        <v>195</v>
      </c>
      <c r="B154" s="14" t="s">
        <v>114</v>
      </c>
      <c r="C154" s="23">
        <v>0</v>
      </c>
      <c r="D154" s="23">
        <v>0</v>
      </c>
      <c r="E154" s="23">
        <v>0</v>
      </c>
    </row>
    <row r="155" spans="1:5" ht="14.4">
      <c r="A155" s="13">
        <v>4504</v>
      </c>
      <c r="B155" s="14" t="s">
        <v>19</v>
      </c>
      <c r="C155" s="23">
        <f t="shared" ref="C155" si="27">+C156</f>
        <v>0</v>
      </c>
      <c r="D155" s="23">
        <f>+D156</f>
        <v>0</v>
      </c>
      <c r="E155" s="23">
        <f>+E156</f>
        <v>0</v>
      </c>
    </row>
    <row r="156" spans="1:5" ht="14.4">
      <c r="A156" s="13" t="s">
        <v>195</v>
      </c>
      <c r="B156" s="14" t="s">
        <v>115</v>
      </c>
      <c r="C156" s="23">
        <v>0</v>
      </c>
      <c r="D156" s="23">
        <v>0</v>
      </c>
      <c r="E156" s="23">
        <v>0</v>
      </c>
    </row>
    <row r="157" spans="1:5" ht="14.4">
      <c r="A157" s="9">
        <v>5000</v>
      </c>
      <c r="B157" s="10" t="s">
        <v>235</v>
      </c>
      <c r="C157" s="24">
        <v>90462.8</v>
      </c>
      <c r="D157" s="24">
        <v>92322.6</v>
      </c>
      <c r="E157" s="24">
        <v>-30746.57</v>
      </c>
    </row>
    <row r="158" spans="1:5" ht="14.4">
      <c r="A158" s="11">
        <v>5100</v>
      </c>
      <c r="B158" s="12" t="s">
        <v>116</v>
      </c>
      <c r="C158" s="25">
        <v>90462.8</v>
      </c>
      <c r="D158" s="25">
        <v>92322.6</v>
      </c>
      <c r="E158" s="25">
        <v>-30746.57</v>
      </c>
    </row>
    <row r="159" spans="1:5" ht="14.4">
      <c r="A159" s="13">
        <v>5103</v>
      </c>
      <c r="B159" s="14" t="s">
        <v>118</v>
      </c>
      <c r="C159" s="23">
        <f t="shared" ref="C159" si="28">C160</f>
        <v>78120.800000000003</v>
      </c>
      <c r="D159" s="23">
        <f>D160</f>
        <v>86498.6</v>
      </c>
      <c r="E159" s="23">
        <f>E160</f>
        <v>-37571.57</v>
      </c>
    </row>
    <row r="160" spans="1:5" ht="27.6">
      <c r="A160" s="13" t="s">
        <v>195</v>
      </c>
      <c r="B160" s="14" t="s">
        <v>119</v>
      </c>
      <c r="C160" s="23">
        <v>78120.800000000003</v>
      </c>
      <c r="D160" s="23">
        <v>86498.6</v>
      </c>
      <c r="E160" s="23">
        <v>-37571.57</v>
      </c>
    </row>
    <row r="161" spans="1:5" ht="14.4">
      <c r="A161" s="27">
        <v>5107</v>
      </c>
      <c r="B161" s="6" t="s">
        <v>120</v>
      </c>
      <c r="C161" s="23">
        <v>0</v>
      </c>
      <c r="D161" s="23">
        <v>0</v>
      </c>
      <c r="E161" s="23">
        <v>0</v>
      </c>
    </row>
    <row r="162" spans="1:5" s="5" customFormat="1" ht="14.4">
      <c r="A162" s="27">
        <v>5108</v>
      </c>
      <c r="B162" s="6" t="s">
        <v>121</v>
      </c>
      <c r="C162" s="23">
        <v>0</v>
      </c>
      <c r="D162" s="23">
        <v>0</v>
      </c>
      <c r="E162" s="23">
        <v>0</v>
      </c>
    </row>
    <row r="163" spans="1:5" ht="14.4">
      <c r="A163" s="27">
        <v>5111</v>
      </c>
      <c r="B163" s="6" t="s">
        <v>122</v>
      </c>
      <c r="C163" s="23">
        <v>0</v>
      </c>
      <c r="D163" s="23">
        <v>0</v>
      </c>
      <c r="E163" s="23">
        <v>0</v>
      </c>
    </row>
    <row r="164" spans="1:5" ht="14.4">
      <c r="A164" s="27">
        <v>5112</v>
      </c>
      <c r="B164" s="6" t="s">
        <v>123</v>
      </c>
      <c r="C164" s="23">
        <v>0</v>
      </c>
      <c r="D164" s="23">
        <v>0</v>
      </c>
      <c r="E164" s="23">
        <v>0</v>
      </c>
    </row>
    <row r="165" spans="1:5" ht="14.4">
      <c r="A165" s="27">
        <v>5113</v>
      </c>
      <c r="B165" s="6" t="s">
        <v>124</v>
      </c>
      <c r="C165" s="23">
        <v>12342</v>
      </c>
      <c r="D165" s="23">
        <v>5824</v>
      </c>
      <c r="E165" s="23">
        <v>5944</v>
      </c>
    </row>
    <row r="166" spans="1:5" ht="14.4">
      <c r="A166" s="27">
        <v>5114</v>
      </c>
      <c r="B166" s="6" t="s">
        <v>125</v>
      </c>
      <c r="C166" s="23">
        <f t="shared" ref="C166:E166" si="29">SUM(C167:C176)</f>
        <v>0</v>
      </c>
      <c r="D166" s="23">
        <f t="shared" si="29"/>
        <v>0</v>
      </c>
      <c r="E166" s="23">
        <f t="shared" si="29"/>
        <v>881</v>
      </c>
    </row>
    <row r="167" spans="1:5" ht="27.6">
      <c r="A167" s="28"/>
      <c r="B167" s="17" t="s">
        <v>126</v>
      </c>
      <c r="C167" s="23">
        <v>0</v>
      </c>
      <c r="D167" s="23">
        <v>0</v>
      </c>
      <c r="E167" s="23">
        <v>600</v>
      </c>
    </row>
    <row r="168" spans="1:5" ht="14.4">
      <c r="A168" s="28"/>
      <c r="B168" s="17" t="s">
        <v>127</v>
      </c>
      <c r="C168" s="23">
        <v>0</v>
      </c>
      <c r="D168" s="23">
        <v>0</v>
      </c>
      <c r="E168" s="23">
        <v>281</v>
      </c>
    </row>
    <row r="169" spans="1:5" ht="14.4">
      <c r="A169" s="28"/>
      <c r="B169" s="17" t="s">
        <v>128</v>
      </c>
      <c r="C169" s="23">
        <v>0</v>
      </c>
      <c r="D169" s="23">
        <v>0</v>
      </c>
      <c r="E169" s="23">
        <v>0</v>
      </c>
    </row>
    <row r="170" spans="1:5" ht="14.4">
      <c r="A170" s="28"/>
      <c r="B170" s="17" t="s">
        <v>236</v>
      </c>
      <c r="C170" s="23">
        <v>0</v>
      </c>
      <c r="D170" s="23">
        <v>0</v>
      </c>
      <c r="E170" s="23">
        <v>0</v>
      </c>
    </row>
    <row r="171" spans="1:5" ht="14.4">
      <c r="A171" s="28"/>
      <c r="B171" s="17" t="s">
        <v>129</v>
      </c>
      <c r="C171" s="23">
        <v>0</v>
      </c>
      <c r="D171" s="23">
        <v>0</v>
      </c>
      <c r="E171" s="23">
        <v>0</v>
      </c>
    </row>
    <row r="172" spans="1:5" ht="14.4">
      <c r="A172" s="28"/>
      <c r="B172" s="17" t="s">
        <v>130</v>
      </c>
      <c r="C172" s="23">
        <v>0</v>
      </c>
      <c r="D172" s="23">
        <v>0</v>
      </c>
      <c r="E172" s="23">
        <v>0</v>
      </c>
    </row>
    <row r="173" spans="1:5" s="5" customFormat="1" ht="14.4">
      <c r="A173" s="28"/>
      <c r="B173" s="17" t="s">
        <v>131</v>
      </c>
      <c r="C173" s="23">
        <v>0</v>
      </c>
      <c r="D173" s="23">
        <v>0</v>
      </c>
      <c r="E173" s="23">
        <v>0</v>
      </c>
    </row>
    <row r="174" spans="1:5" s="5" customFormat="1" ht="27.6">
      <c r="A174" s="28"/>
      <c r="B174" s="17" t="s">
        <v>132</v>
      </c>
      <c r="C174" s="23">
        <v>0</v>
      </c>
      <c r="D174" s="23">
        <v>0</v>
      </c>
      <c r="E174" s="23">
        <v>0</v>
      </c>
    </row>
    <row r="175" spans="1:5" ht="14.4">
      <c r="A175" s="28"/>
      <c r="B175" s="17" t="s">
        <v>217</v>
      </c>
      <c r="C175" s="23">
        <v>0</v>
      </c>
      <c r="D175" s="23">
        <v>0</v>
      </c>
      <c r="E175" s="23">
        <v>0</v>
      </c>
    </row>
    <row r="176" spans="1:5" ht="14.4">
      <c r="A176" s="28"/>
      <c r="B176" s="17" t="s">
        <v>218</v>
      </c>
      <c r="C176" s="23">
        <v>0</v>
      </c>
      <c r="D176" s="23">
        <v>0</v>
      </c>
      <c r="E176" s="23">
        <v>0</v>
      </c>
    </row>
    <row r="177" spans="1:5" ht="14.4">
      <c r="A177" s="9">
        <v>6000</v>
      </c>
      <c r="B177" s="10" t="s">
        <v>237</v>
      </c>
      <c r="C177" s="24">
        <f t="shared" ref="C177" si="30">C178+C201</f>
        <v>6092555.2400000012</v>
      </c>
      <c r="D177" s="24">
        <f>D178+D201</f>
        <v>1978621.79</v>
      </c>
      <c r="E177" s="24">
        <f>E178+E201</f>
        <v>529504.17000000004</v>
      </c>
    </row>
    <row r="178" spans="1:5" ht="14.4">
      <c r="A178" s="11">
        <v>6100</v>
      </c>
      <c r="B178" s="12" t="s">
        <v>133</v>
      </c>
      <c r="C178" s="25">
        <f t="shared" ref="C178" si="31">+C179+C186+C187+C190+C191+C192+C193+C194+C195+C196+C197</f>
        <v>6069031.040000001</v>
      </c>
      <c r="D178" s="25">
        <f>+D179+D186+D187+D190+D191+D192+D193+D194+D195+D196+D197</f>
        <v>1940767.54</v>
      </c>
      <c r="E178" s="25">
        <f>+E179+E186+E187+E190+E191+E192+E193+E194+E195+E196+E197</f>
        <v>523883.40000000008</v>
      </c>
    </row>
    <row r="179" spans="1:5" ht="14.4">
      <c r="A179" s="13">
        <v>6101</v>
      </c>
      <c r="B179" s="14" t="s">
        <v>15</v>
      </c>
      <c r="C179" s="23">
        <f t="shared" ref="C179:E179" si="32">SUM(C180:C185)</f>
        <v>143949.20000000001</v>
      </c>
      <c r="D179" s="23">
        <f t="shared" si="32"/>
        <v>128005.6</v>
      </c>
      <c r="E179" s="23">
        <f t="shared" si="32"/>
        <v>188705.5</v>
      </c>
    </row>
    <row r="180" spans="1:5" ht="14.4">
      <c r="A180" s="13"/>
      <c r="B180" s="7" t="s">
        <v>219</v>
      </c>
      <c r="C180" s="23">
        <v>8780</v>
      </c>
      <c r="D180" s="23">
        <v>10780</v>
      </c>
      <c r="E180" s="23">
        <v>47435</v>
      </c>
    </row>
    <row r="181" spans="1:5" ht="14.4">
      <c r="A181" s="13"/>
      <c r="B181" s="7" t="s">
        <v>220</v>
      </c>
      <c r="C181" s="23">
        <v>135169.20000000001</v>
      </c>
      <c r="D181" s="23">
        <v>117225.60000000001</v>
      </c>
      <c r="E181" s="23">
        <v>141270.5</v>
      </c>
    </row>
    <row r="182" spans="1:5" ht="14.4">
      <c r="A182" s="13"/>
      <c r="B182" s="7" t="s">
        <v>221</v>
      </c>
      <c r="C182" s="23">
        <v>0</v>
      </c>
      <c r="D182" s="23">
        <v>0</v>
      </c>
      <c r="E182" s="23">
        <v>0</v>
      </c>
    </row>
    <row r="183" spans="1:5" ht="14.4">
      <c r="A183" s="13"/>
      <c r="B183" s="7" t="s">
        <v>222</v>
      </c>
      <c r="C183" s="23">
        <v>0</v>
      </c>
      <c r="D183" s="23">
        <v>0</v>
      </c>
      <c r="E183" s="23">
        <v>0</v>
      </c>
    </row>
    <row r="184" spans="1:5" s="5" customFormat="1" ht="14.4">
      <c r="A184" s="13"/>
      <c r="B184" s="7" t="s">
        <v>223</v>
      </c>
      <c r="C184" s="23">
        <v>0</v>
      </c>
      <c r="D184" s="23">
        <v>0</v>
      </c>
      <c r="E184" s="23">
        <v>0</v>
      </c>
    </row>
    <row r="185" spans="1:5" ht="27.6">
      <c r="A185" s="13"/>
      <c r="B185" s="7" t="s">
        <v>238</v>
      </c>
      <c r="C185" s="23">
        <v>0</v>
      </c>
      <c r="D185" s="23">
        <v>0</v>
      </c>
      <c r="E185" s="23">
        <v>0</v>
      </c>
    </row>
    <row r="186" spans="1:5" ht="14.4">
      <c r="A186" s="13">
        <v>6102</v>
      </c>
      <c r="B186" s="14" t="s">
        <v>11</v>
      </c>
      <c r="C186" s="23">
        <v>123457.97</v>
      </c>
      <c r="D186" s="23">
        <v>88972.98</v>
      </c>
      <c r="E186" s="23">
        <v>3833.63</v>
      </c>
    </row>
    <row r="187" spans="1:5" s="5" customFormat="1" ht="14.4">
      <c r="A187" s="13">
        <v>6104</v>
      </c>
      <c r="B187" s="14" t="s">
        <v>134</v>
      </c>
      <c r="C187" s="23">
        <f t="shared" ref="C187" si="33">+C188+C189</f>
        <v>-104.93</v>
      </c>
      <c r="D187" s="23">
        <f>+D188+D189</f>
        <v>39387.910000000003</v>
      </c>
      <c r="E187" s="23">
        <f>+E188+E189</f>
        <v>0.41</v>
      </c>
    </row>
    <row r="188" spans="1:5" ht="14.4">
      <c r="A188" s="13" t="s">
        <v>195</v>
      </c>
      <c r="B188" s="14" t="s">
        <v>135</v>
      </c>
      <c r="C188" s="23">
        <v>-104.93</v>
      </c>
      <c r="D188" s="23">
        <v>3.41</v>
      </c>
      <c r="E188" s="23">
        <v>0.41</v>
      </c>
    </row>
    <row r="189" spans="1:5" ht="14.4">
      <c r="A189" s="13" t="s">
        <v>195</v>
      </c>
      <c r="B189" s="14" t="s">
        <v>136</v>
      </c>
      <c r="C189" s="23">
        <v>0</v>
      </c>
      <c r="D189" s="23">
        <v>39384.5</v>
      </c>
      <c r="E189" s="23">
        <v>0</v>
      </c>
    </row>
    <row r="190" spans="1:5" ht="14.4">
      <c r="A190" s="13">
        <v>6105</v>
      </c>
      <c r="B190" s="14" t="s">
        <v>137</v>
      </c>
      <c r="C190" s="23">
        <v>107060</v>
      </c>
      <c r="D190" s="23">
        <v>181975</v>
      </c>
      <c r="E190" s="23">
        <v>120330</v>
      </c>
    </row>
    <row r="191" spans="1:5" ht="14.4">
      <c r="A191" s="13">
        <v>6106</v>
      </c>
      <c r="B191" s="14" t="s">
        <v>138</v>
      </c>
      <c r="C191" s="23">
        <v>0</v>
      </c>
      <c r="D191" s="23">
        <v>0</v>
      </c>
      <c r="E191" s="23">
        <v>0</v>
      </c>
    </row>
    <row r="192" spans="1:5" ht="14.4">
      <c r="A192" s="13">
        <v>6107</v>
      </c>
      <c r="B192" s="14" t="s">
        <v>19</v>
      </c>
      <c r="C192" s="23">
        <v>36958.449999999997</v>
      </c>
      <c r="D192" s="23">
        <v>13279.08</v>
      </c>
      <c r="E192" s="23">
        <v>0</v>
      </c>
    </row>
    <row r="193" spans="1:5" ht="14.4">
      <c r="A193" s="13">
        <v>6108</v>
      </c>
      <c r="B193" s="14" t="s">
        <v>17</v>
      </c>
      <c r="C193" s="23">
        <v>0</v>
      </c>
      <c r="D193" s="23">
        <v>0</v>
      </c>
      <c r="E193" s="23">
        <v>0</v>
      </c>
    </row>
    <row r="194" spans="1:5" ht="14.4">
      <c r="A194" s="13">
        <v>6110</v>
      </c>
      <c r="B194" s="14" t="s">
        <v>139</v>
      </c>
      <c r="C194" s="23">
        <v>5000000</v>
      </c>
      <c r="D194" s="23">
        <v>1091650</v>
      </c>
      <c r="E194" s="23">
        <v>0</v>
      </c>
    </row>
    <row r="195" spans="1:5" ht="14.4">
      <c r="A195" s="13">
        <v>6111</v>
      </c>
      <c r="B195" s="14" t="s">
        <v>140</v>
      </c>
      <c r="C195" s="23">
        <v>533835.94999999995</v>
      </c>
      <c r="D195" s="23">
        <v>268576.96999999997</v>
      </c>
      <c r="E195" s="23">
        <v>102924.46</v>
      </c>
    </row>
    <row r="196" spans="1:5" ht="14.4">
      <c r="A196" s="13">
        <v>6112</v>
      </c>
      <c r="B196" s="14" t="s">
        <v>141</v>
      </c>
      <c r="C196" s="23">
        <v>10754.4</v>
      </c>
      <c r="D196" s="23">
        <v>0</v>
      </c>
      <c r="E196" s="23">
        <v>10754.4</v>
      </c>
    </row>
    <row r="197" spans="1:5" ht="14.4">
      <c r="A197" s="13">
        <v>6114</v>
      </c>
      <c r="B197" s="14" t="s">
        <v>142</v>
      </c>
      <c r="C197" s="23">
        <f t="shared" ref="C197" si="34">+C198+C199+C200</f>
        <v>113120</v>
      </c>
      <c r="D197" s="23">
        <f>+D198+D199+D200</f>
        <v>128920</v>
      </c>
      <c r="E197" s="23">
        <f>+E198+E199+E200</f>
        <v>97335</v>
      </c>
    </row>
    <row r="198" spans="1:5" ht="14.4">
      <c r="A198" s="13" t="s">
        <v>195</v>
      </c>
      <c r="B198" s="14" t="s">
        <v>143</v>
      </c>
      <c r="C198" s="23">
        <v>113120</v>
      </c>
      <c r="D198" s="23">
        <v>128920</v>
      </c>
      <c r="E198" s="23">
        <v>97335</v>
      </c>
    </row>
    <row r="199" spans="1:5" ht="14.4">
      <c r="A199" s="13" t="s">
        <v>195</v>
      </c>
      <c r="B199" s="14" t="s">
        <v>144</v>
      </c>
      <c r="C199" s="23">
        <v>0</v>
      </c>
      <c r="D199" s="23">
        <v>0</v>
      </c>
      <c r="E199" s="23">
        <v>0</v>
      </c>
    </row>
    <row r="200" spans="1:5" ht="14.4">
      <c r="A200" s="13" t="s">
        <v>195</v>
      </c>
      <c r="B200" s="14" t="s">
        <v>145</v>
      </c>
      <c r="C200" s="23">
        <v>0</v>
      </c>
      <c r="D200" s="23">
        <v>0</v>
      </c>
      <c r="E200" s="23">
        <v>0</v>
      </c>
    </row>
    <row r="201" spans="1:5" ht="14.4">
      <c r="A201" s="11">
        <v>6200</v>
      </c>
      <c r="B201" s="12" t="s">
        <v>224</v>
      </c>
      <c r="C201" s="25">
        <f t="shared" ref="C201" si="35">SUM(C202:C205)</f>
        <v>23524.2</v>
      </c>
      <c r="D201" s="25">
        <f>SUM(D202:D205)</f>
        <v>37854.25</v>
      </c>
      <c r="E201" s="25">
        <f>SUM(E202:E205)</f>
        <v>5620.77</v>
      </c>
    </row>
    <row r="202" spans="1:5" ht="14.4">
      <c r="A202" s="13">
        <v>6201</v>
      </c>
      <c r="B202" s="14" t="s">
        <v>146</v>
      </c>
      <c r="C202" s="23">
        <v>0</v>
      </c>
      <c r="D202" s="23">
        <v>0</v>
      </c>
      <c r="E202" s="23">
        <v>0</v>
      </c>
    </row>
    <row r="203" spans="1:5" ht="27.6">
      <c r="A203" s="13">
        <v>6202</v>
      </c>
      <c r="B203" s="14" t="s">
        <v>117</v>
      </c>
      <c r="C203" s="23">
        <v>1050</v>
      </c>
      <c r="D203" s="23">
        <v>0</v>
      </c>
      <c r="E203" s="23">
        <v>0</v>
      </c>
    </row>
    <row r="204" spans="1:5" ht="27.6">
      <c r="A204" s="13">
        <v>6203</v>
      </c>
      <c r="B204" s="14" t="s">
        <v>239</v>
      </c>
      <c r="C204" s="23">
        <v>0</v>
      </c>
      <c r="D204" s="23">
        <v>0</v>
      </c>
      <c r="E204" s="23">
        <v>0</v>
      </c>
    </row>
    <row r="205" spans="1:5" ht="27.6">
      <c r="A205" s="13">
        <v>6204</v>
      </c>
      <c r="B205" s="14" t="s">
        <v>1</v>
      </c>
      <c r="C205" s="23">
        <v>22474.2</v>
      </c>
      <c r="D205" s="23">
        <v>37854.25</v>
      </c>
      <c r="E205" s="23">
        <v>5620.77</v>
      </c>
    </row>
    <row r="206" spans="1:5" ht="27.6">
      <c r="A206" s="9">
        <v>7000</v>
      </c>
      <c r="B206" s="10" t="s">
        <v>240</v>
      </c>
      <c r="C206" s="24">
        <f t="shared" ref="C206" si="36">+C207</f>
        <v>0</v>
      </c>
      <c r="D206" s="24">
        <f>+D207</f>
        <v>0</v>
      </c>
      <c r="E206" s="24">
        <f>+E207</f>
        <v>0</v>
      </c>
    </row>
    <row r="207" spans="1:5" ht="27.6">
      <c r="A207" s="11">
        <v>7200</v>
      </c>
      <c r="B207" s="12" t="s">
        <v>147</v>
      </c>
      <c r="C207" s="25">
        <f t="shared" ref="C207" si="37">SUM(C208:C216)</f>
        <v>0</v>
      </c>
      <c r="D207" s="25">
        <f>SUM(D208:D216)</f>
        <v>0</v>
      </c>
      <c r="E207" s="25">
        <f>SUM(E208:E216)</f>
        <v>0</v>
      </c>
    </row>
    <row r="208" spans="1:5" ht="14.4">
      <c r="A208" s="13">
        <v>7202</v>
      </c>
      <c r="B208" s="14" t="s">
        <v>148</v>
      </c>
      <c r="C208" s="23">
        <v>0</v>
      </c>
      <c r="D208" s="23">
        <v>0</v>
      </c>
      <c r="E208" s="23">
        <v>0</v>
      </c>
    </row>
    <row r="209" spans="1:5" ht="14.4">
      <c r="A209" s="13">
        <v>7204</v>
      </c>
      <c r="B209" s="14" t="s">
        <v>149</v>
      </c>
      <c r="C209" s="23">
        <v>0</v>
      </c>
      <c r="D209" s="23">
        <v>0</v>
      </c>
      <c r="E209" s="23">
        <v>0</v>
      </c>
    </row>
    <row r="210" spans="1:5" ht="27.6">
      <c r="A210" s="13">
        <v>7206</v>
      </c>
      <c r="B210" s="14" t="s">
        <v>150</v>
      </c>
      <c r="C210" s="23">
        <v>0</v>
      </c>
      <c r="D210" s="23">
        <v>0</v>
      </c>
      <c r="E210" s="23">
        <v>0</v>
      </c>
    </row>
    <row r="211" spans="1:5" ht="14.4">
      <c r="A211" s="13">
        <v>7220</v>
      </c>
      <c r="B211" s="14" t="s">
        <v>151</v>
      </c>
      <c r="C211" s="23">
        <v>0</v>
      </c>
      <c r="D211" s="23">
        <v>0</v>
      </c>
      <c r="E211" s="23">
        <v>0</v>
      </c>
    </row>
    <row r="212" spans="1:5" ht="14.4">
      <c r="A212" s="13">
        <v>7221</v>
      </c>
      <c r="B212" s="14" t="s">
        <v>152</v>
      </c>
      <c r="C212" s="23">
        <v>0</v>
      </c>
      <c r="D212" s="23">
        <v>0</v>
      </c>
      <c r="E212" s="23">
        <v>0</v>
      </c>
    </row>
    <row r="213" spans="1:5" s="5" customFormat="1" ht="14.4">
      <c r="A213" s="13">
        <v>7222</v>
      </c>
      <c r="B213" s="14" t="s">
        <v>153</v>
      </c>
      <c r="C213" s="23">
        <v>0</v>
      </c>
      <c r="D213" s="23">
        <v>0</v>
      </c>
      <c r="E213" s="23">
        <v>0</v>
      </c>
    </row>
    <row r="214" spans="1:5" s="5" customFormat="1" ht="14.4">
      <c r="A214" s="13">
        <v>7223</v>
      </c>
      <c r="B214" s="14" t="s">
        <v>154</v>
      </c>
      <c r="C214" s="23">
        <v>0</v>
      </c>
      <c r="D214" s="23">
        <v>0</v>
      </c>
      <c r="E214" s="23">
        <v>0</v>
      </c>
    </row>
    <row r="215" spans="1:5" ht="14.4">
      <c r="A215" s="13">
        <v>7229</v>
      </c>
      <c r="B215" s="14" t="s">
        <v>155</v>
      </c>
      <c r="C215" s="23">
        <v>0</v>
      </c>
      <c r="D215" s="23">
        <v>0</v>
      </c>
      <c r="E215" s="23">
        <v>0</v>
      </c>
    </row>
    <row r="216" spans="1:5" ht="14.4">
      <c r="A216" s="13">
        <v>7230</v>
      </c>
      <c r="B216" s="14" t="s">
        <v>156</v>
      </c>
      <c r="C216" s="23">
        <v>0</v>
      </c>
      <c r="D216" s="23">
        <v>0</v>
      </c>
      <c r="E216" s="23">
        <v>0</v>
      </c>
    </row>
    <row r="217" spans="1:5" ht="14.4">
      <c r="A217" s="9">
        <v>8000</v>
      </c>
      <c r="B217" s="10" t="s">
        <v>241</v>
      </c>
      <c r="C217" s="24">
        <f t="shared" ref="C217" si="38">+C218+C232+C235</f>
        <v>36637691.68</v>
      </c>
      <c r="D217" s="24">
        <f>+D218+D232+D235</f>
        <v>39792711.610000007</v>
      </c>
      <c r="E217" s="24">
        <f>+E218+E232+E235</f>
        <v>36700078.250000007</v>
      </c>
    </row>
    <row r="218" spans="1:5" ht="14.4">
      <c r="A218" s="11">
        <v>8100</v>
      </c>
      <c r="B218" s="12" t="s">
        <v>157</v>
      </c>
      <c r="C218" s="25">
        <f>SUM(C219:C231)</f>
        <v>22720141.780000001</v>
      </c>
      <c r="D218" s="25">
        <f>SUM(D219:D231)</f>
        <v>25875161.710000005</v>
      </c>
      <c r="E218" s="25">
        <f>SUM(E219:E231)</f>
        <v>22822161.570000004</v>
      </c>
    </row>
    <row r="219" spans="1:5" ht="14.4">
      <c r="A219" s="13">
        <v>8101</v>
      </c>
      <c r="B219" s="14" t="s">
        <v>158</v>
      </c>
      <c r="C219" s="23">
        <v>13767541.050000001</v>
      </c>
      <c r="D219" s="23">
        <v>15287634.439999999</v>
      </c>
      <c r="E219" s="23">
        <v>13556524.65</v>
      </c>
    </row>
    <row r="220" spans="1:5" s="5" customFormat="1" ht="14.4">
      <c r="A220" s="13">
        <v>8102</v>
      </c>
      <c r="B220" s="14" t="s">
        <v>159</v>
      </c>
      <c r="C220" s="23">
        <v>2459171.0499999998</v>
      </c>
      <c r="D220" s="23">
        <v>1963966.38</v>
      </c>
      <c r="E220" s="23">
        <v>2242635.5699999998</v>
      </c>
    </row>
    <row r="221" spans="1:5" ht="14.4">
      <c r="A221" s="13">
        <v>8103</v>
      </c>
      <c r="B221" s="14" t="s">
        <v>160</v>
      </c>
      <c r="C221" s="23">
        <v>492864.5</v>
      </c>
      <c r="D221" s="23">
        <v>584211.01</v>
      </c>
      <c r="E221" s="23">
        <v>556475.30000000005</v>
      </c>
    </row>
    <row r="222" spans="1:5" s="5" customFormat="1" ht="14.4">
      <c r="A222" s="13">
        <v>8104</v>
      </c>
      <c r="B222" s="14" t="s">
        <v>203</v>
      </c>
      <c r="C222" s="23">
        <v>2732.93</v>
      </c>
      <c r="D222" s="23">
        <v>75.05</v>
      </c>
      <c r="E222" s="23">
        <v>147.35</v>
      </c>
    </row>
    <row r="223" spans="1:5" ht="27.6">
      <c r="A223" s="13">
        <v>8105</v>
      </c>
      <c r="B223" s="14" t="s">
        <v>225</v>
      </c>
      <c r="C223" s="23">
        <v>244611.99</v>
      </c>
      <c r="D223" s="23">
        <v>360734.38</v>
      </c>
      <c r="E223" s="23">
        <v>366506.36</v>
      </c>
    </row>
    <row r="224" spans="1:5" ht="14.4">
      <c r="A224" s="13">
        <v>8106</v>
      </c>
      <c r="B224" s="14" t="s">
        <v>204</v>
      </c>
      <c r="C224" s="23">
        <v>393543.95</v>
      </c>
      <c r="D224" s="23">
        <v>333621.77</v>
      </c>
      <c r="E224" s="23">
        <v>362551.6</v>
      </c>
    </row>
    <row r="225" spans="1:5" ht="14.4">
      <c r="A225" s="13">
        <v>8107</v>
      </c>
      <c r="B225" s="14" t="s">
        <v>205</v>
      </c>
      <c r="C225" s="23">
        <v>0</v>
      </c>
      <c r="D225" s="23">
        <v>0</v>
      </c>
      <c r="E225" s="23">
        <v>0</v>
      </c>
    </row>
    <row r="226" spans="1:5" ht="27.6">
      <c r="A226" s="13">
        <v>8108</v>
      </c>
      <c r="B226" s="14" t="s">
        <v>242</v>
      </c>
      <c r="C226" s="23">
        <v>80809.17</v>
      </c>
      <c r="D226" s="23">
        <v>80809.17</v>
      </c>
      <c r="E226" s="23">
        <v>80809.17</v>
      </c>
    </row>
    <row r="227" spans="1:5" ht="14.4" hidden="1">
      <c r="A227" s="13">
        <v>8109</v>
      </c>
      <c r="B227" s="14" t="s">
        <v>226</v>
      </c>
      <c r="C227" s="23">
        <v>2909334.65</v>
      </c>
      <c r="D227" s="23">
        <v>5046643.0999999996</v>
      </c>
      <c r="E227" s="23">
        <v>2909334.65</v>
      </c>
    </row>
    <row r="228" spans="1:5" ht="14.4">
      <c r="A228" s="13">
        <v>8110</v>
      </c>
      <c r="B228" s="14" t="s">
        <v>243</v>
      </c>
      <c r="C228" s="23">
        <v>570214.51</v>
      </c>
      <c r="D228" s="23">
        <v>498169.41</v>
      </c>
      <c r="E228" s="23">
        <v>542797.21</v>
      </c>
    </row>
    <row r="229" spans="1:5" ht="14.4">
      <c r="A229" s="13">
        <v>8111</v>
      </c>
      <c r="B229" s="14" t="s">
        <v>161</v>
      </c>
      <c r="C229" s="23">
        <v>64692</v>
      </c>
      <c r="D229" s="23">
        <v>72689</v>
      </c>
      <c r="E229" s="23">
        <v>141688</v>
      </c>
    </row>
    <row r="230" spans="1:5" ht="14.4">
      <c r="A230" s="13">
        <v>8112</v>
      </c>
      <c r="B230" s="14" t="s">
        <v>244</v>
      </c>
      <c r="C230" s="23">
        <v>1653187</v>
      </c>
      <c r="D230" s="23">
        <v>1646608</v>
      </c>
      <c r="E230" s="23">
        <v>1838149</v>
      </c>
    </row>
    <row r="231" spans="1:5" ht="14.4">
      <c r="A231" s="13">
        <v>8113</v>
      </c>
      <c r="B231" s="14" t="s">
        <v>245</v>
      </c>
      <c r="C231" s="23">
        <v>81438.98</v>
      </c>
      <c r="D231" s="23">
        <v>0</v>
      </c>
      <c r="E231" s="23">
        <v>224542.71</v>
      </c>
    </row>
    <row r="232" spans="1:5" ht="14.4">
      <c r="A232" s="11">
        <v>8200</v>
      </c>
      <c r="B232" s="12" t="s">
        <v>162</v>
      </c>
      <c r="C232" s="25">
        <f t="shared" ref="C232" si="39">+C233+C234</f>
        <v>13917549.9</v>
      </c>
      <c r="D232" s="25">
        <f>+D233+D234</f>
        <v>13917549.9</v>
      </c>
      <c r="E232" s="25">
        <f>+E233+E234</f>
        <v>13917549.9</v>
      </c>
    </row>
    <row r="233" spans="1:5" ht="14.4">
      <c r="A233" s="13">
        <v>8201</v>
      </c>
      <c r="B233" s="14" t="s">
        <v>163</v>
      </c>
      <c r="C233" s="23">
        <v>9227453.5</v>
      </c>
      <c r="D233" s="23">
        <v>9227453.5</v>
      </c>
      <c r="E233" s="23">
        <v>9227453.5</v>
      </c>
    </row>
    <row r="234" spans="1:5" ht="27.6">
      <c r="A234" s="13">
        <v>8202</v>
      </c>
      <c r="B234" s="14" t="s">
        <v>164</v>
      </c>
      <c r="C234" s="23">
        <v>4690096.4000000004</v>
      </c>
      <c r="D234" s="23">
        <v>4690096.4000000004</v>
      </c>
      <c r="E234" s="23">
        <v>4690096.4000000004</v>
      </c>
    </row>
    <row r="235" spans="1:5" ht="27.6">
      <c r="A235" s="11">
        <v>8300</v>
      </c>
      <c r="B235" s="12" t="s">
        <v>165</v>
      </c>
      <c r="C235" s="25">
        <f>SUM(C236:C271)</f>
        <v>0</v>
      </c>
      <c r="D235" s="25">
        <f>SUM(D236:D271)</f>
        <v>0</v>
      </c>
      <c r="E235" s="25">
        <f>SUM(E236:E271)</f>
        <v>-39633.22</v>
      </c>
    </row>
    <row r="236" spans="1:5" ht="14.4">
      <c r="A236" s="13">
        <v>8301</v>
      </c>
      <c r="B236" s="14" t="s">
        <v>166</v>
      </c>
      <c r="C236" s="23">
        <v>0</v>
      </c>
      <c r="D236" s="23">
        <v>0</v>
      </c>
      <c r="E236" s="23">
        <v>0</v>
      </c>
    </row>
    <row r="237" spans="1:5" ht="14.4">
      <c r="A237" s="13">
        <v>8302</v>
      </c>
      <c r="B237" s="14" t="s">
        <v>167</v>
      </c>
      <c r="C237" s="23">
        <v>0</v>
      </c>
      <c r="D237" s="23">
        <v>0</v>
      </c>
      <c r="E237" s="23">
        <v>0</v>
      </c>
    </row>
    <row r="238" spans="1:5" ht="14.4">
      <c r="A238" s="13">
        <v>8303</v>
      </c>
      <c r="B238" s="14" t="s">
        <v>168</v>
      </c>
      <c r="C238" s="23">
        <v>0</v>
      </c>
      <c r="D238" s="23">
        <v>0</v>
      </c>
      <c r="E238" s="23">
        <v>0</v>
      </c>
    </row>
    <row r="239" spans="1:5" ht="14.4">
      <c r="A239" s="13">
        <v>8304</v>
      </c>
      <c r="B239" s="14" t="s">
        <v>169</v>
      </c>
      <c r="C239" s="23">
        <v>0</v>
      </c>
      <c r="D239" s="23">
        <v>0</v>
      </c>
      <c r="E239" s="23">
        <v>0</v>
      </c>
    </row>
    <row r="240" spans="1:5" ht="14.4">
      <c r="A240" s="13">
        <v>8305</v>
      </c>
      <c r="B240" s="14" t="s">
        <v>170</v>
      </c>
      <c r="C240" s="23">
        <v>0</v>
      </c>
      <c r="D240" s="23">
        <v>0</v>
      </c>
      <c r="E240" s="23">
        <v>0</v>
      </c>
    </row>
    <row r="241" spans="1:5" ht="27.6">
      <c r="A241" s="13">
        <v>8306</v>
      </c>
      <c r="B241" s="14" t="s">
        <v>171</v>
      </c>
      <c r="C241" s="23">
        <v>0</v>
      </c>
      <c r="D241" s="23">
        <v>0</v>
      </c>
      <c r="E241" s="23">
        <v>0</v>
      </c>
    </row>
    <row r="242" spans="1:5" ht="14.4">
      <c r="A242" s="13">
        <v>8308</v>
      </c>
      <c r="B242" s="14" t="s">
        <v>172</v>
      </c>
      <c r="C242" s="23">
        <v>0</v>
      </c>
      <c r="D242" s="23">
        <v>0</v>
      </c>
      <c r="E242" s="23">
        <v>0</v>
      </c>
    </row>
    <row r="243" spans="1:5" ht="14.4">
      <c r="A243" s="13">
        <v>8309</v>
      </c>
      <c r="B243" s="14" t="s">
        <v>173</v>
      </c>
      <c r="C243" s="23">
        <v>0</v>
      </c>
      <c r="D243" s="23">
        <v>0</v>
      </c>
      <c r="E243" s="23">
        <v>0</v>
      </c>
    </row>
    <row r="244" spans="1:5" ht="14.4">
      <c r="A244" s="13">
        <v>8310</v>
      </c>
      <c r="B244" s="14" t="s">
        <v>174</v>
      </c>
      <c r="C244" s="23">
        <v>0</v>
      </c>
      <c r="D244" s="23">
        <v>0</v>
      </c>
      <c r="E244" s="23">
        <v>0</v>
      </c>
    </row>
    <row r="245" spans="1:5" ht="14.4">
      <c r="A245" s="13">
        <v>8311</v>
      </c>
      <c r="B245" s="14" t="s">
        <v>175</v>
      </c>
      <c r="C245" s="23">
        <v>0</v>
      </c>
      <c r="D245" s="23">
        <v>0</v>
      </c>
      <c r="E245" s="23">
        <v>0</v>
      </c>
    </row>
    <row r="246" spans="1:5" ht="14.4">
      <c r="A246" s="13">
        <v>8312</v>
      </c>
      <c r="B246" s="14" t="s">
        <v>176</v>
      </c>
      <c r="C246" s="23">
        <v>0</v>
      </c>
      <c r="D246" s="23">
        <v>0</v>
      </c>
      <c r="E246" s="23">
        <v>0</v>
      </c>
    </row>
    <row r="247" spans="1:5" ht="14.4" hidden="1">
      <c r="A247" s="13">
        <v>8313</v>
      </c>
      <c r="B247" s="14" t="s">
        <v>177</v>
      </c>
      <c r="C247" s="23">
        <v>0</v>
      </c>
      <c r="D247" s="23">
        <v>0</v>
      </c>
      <c r="E247" s="23">
        <v>0</v>
      </c>
    </row>
    <row r="248" spans="1:5" ht="14.4">
      <c r="A248" s="13">
        <v>8314</v>
      </c>
      <c r="B248" s="14" t="s">
        <v>178</v>
      </c>
      <c r="C248" s="23">
        <v>0</v>
      </c>
      <c r="D248" s="23">
        <v>0</v>
      </c>
      <c r="E248" s="23">
        <v>0</v>
      </c>
    </row>
    <row r="249" spans="1:5" ht="14.4">
      <c r="A249" s="13">
        <v>8315</v>
      </c>
      <c r="B249" s="14" t="s">
        <v>179</v>
      </c>
      <c r="C249" s="23">
        <v>0</v>
      </c>
      <c r="D249" s="23">
        <v>0</v>
      </c>
      <c r="E249" s="23">
        <v>0</v>
      </c>
    </row>
    <row r="250" spans="1:5" ht="14.4">
      <c r="A250" s="13">
        <v>8316</v>
      </c>
      <c r="B250" s="14" t="s">
        <v>180</v>
      </c>
      <c r="C250" s="23">
        <v>0</v>
      </c>
      <c r="D250" s="23">
        <v>0</v>
      </c>
      <c r="E250" s="23">
        <v>0</v>
      </c>
    </row>
    <row r="251" spans="1:5" ht="14.4">
      <c r="A251" s="13">
        <v>8317</v>
      </c>
      <c r="B251" s="14" t="s">
        <v>181</v>
      </c>
      <c r="C251" s="23">
        <v>0</v>
      </c>
      <c r="D251" s="23">
        <v>0</v>
      </c>
      <c r="E251" s="23">
        <v>0</v>
      </c>
    </row>
    <row r="252" spans="1:5" ht="14.4">
      <c r="A252" s="13">
        <v>8318</v>
      </c>
      <c r="B252" s="14" t="s">
        <v>182</v>
      </c>
      <c r="C252" s="23">
        <v>0</v>
      </c>
      <c r="D252" s="23">
        <v>0</v>
      </c>
      <c r="E252" s="23">
        <v>0</v>
      </c>
    </row>
    <row r="253" spans="1:5" ht="14.4">
      <c r="A253" s="13">
        <v>8319</v>
      </c>
      <c r="B253" s="14" t="s">
        <v>183</v>
      </c>
      <c r="C253" s="23">
        <v>0</v>
      </c>
      <c r="D253" s="23">
        <v>0</v>
      </c>
      <c r="E253" s="23">
        <v>0</v>
      </c>
    </row>
    <row r="254" spans="1:5" ht="41.4">
      <c r="A254" s="13">
        <v>8320</v>
      </c>
      <c r="B254" s="14" t="s">
        <v>246</v>
      </c>
      <c r="C254" s="23">
        <v>0</v>
      </c>
      <c r="D254" s="23">
        <v>0</v>
      </c>
      <c r="E254" s="23">
        <v>-39633.22</v>
      </c>
    </row>
    <row r="255" spans="1:5" ht="27.6">
      <c r="A255" s="13">
        <v>8322</v>
      </c>
      <c r="B255" s="14" t="s">
        <v>184</v>
      </c>
      <c r="C255" s="23">
        <v>0</v>
      </c>
      <c r="D255" s="23">
        <v>0</v>
      </c>
      <c r="E255" s="23">
        <v>0</v>
      </c>
    </row>
    <row r="256" spans="1:5" ht="14.4">
      <c r="A256" s="18">
        <v>8328</v>
      </c>
      <c r="B256" s="19" t="s">
        <v>247</v>
      </c>
      <c r="C256" s="23">
        <v>0</v>
      </c>
      <c r="D256" s="23">
        <v>0</v>
      </c>
      <c r="E256" s="23">
        <v>0</v>
      </c>
    </row>
    <row r="257" spans="1:7" ht="14.4">
      <c r="A257" s="18">
        <v>8329</v>
      </c>
      <c r="B257" s="19" t="s">
        <v>248</v>
      </c>
      <c r="C257" s="23">
        <v>0</v>
      </c>
      <c r="D257" s="23">
        <v>0</v>
      </c>
      <c r="E257" s="23">
        <v>0</v>
      </c>
    </row>
    <row r="258" spans="1:7" ht="14.4">
      <c r="A258" s="18">
        <v>8330</v>
      </c>
      <c r="B258" s="19" t="s">
        <v>194</v>
      </c>
      <c r="C258" s="23">
        <v>0</v>
      </c>
      <c r="D258" s="23">
        <v>0</v>
      </c>
      <c r="E258" s="23">
        <v>0</v>
      </c>
    </row>
    <row r="259" spans="1:7" ht="14.4">
      <c r="A259" s="13">
        <v>8331</v>
      </c>
      <c r="B259" s="14" t="s">
        <v>249</v>
      </c>
      <c r="C259" s="23">
        <v>0</v>
      </c>
      <c r="D259" s="23">
        <v>0</v>
      </c>
      <c r="E259" s="23">
        <v>0</v>
      </c>
    </row>
    <row r="260" spans="1:7" ht="14.4">
      <c r="A260" s="13">
        <v>8332</v>
      </c>
      <c r="B260" s="14" t="s">
        <v>250</v>
      </c>
      <c r="C260" s="23">
        <v>0</v>
      </c>
      <c r="D260" s="23">
        <v>0</v>
      </c>
      <c r="E260" s="23">
        <v>0</v>
      </c>
    </row>
    <row r="261" spans="1:7" ht="14.4">
      <c r="A261" s="13">
        <v>8334</v>
      </c>
      <c r="B261" s="14" t="s">
        <v>251</v>
      </c>
      <c r="C261" s="23">
        <v>0</v>
      </c>
      <c r="D261" s="23">
        <v>0</v>
      </c>
      <c r="E261" s="23">
        <v>0</v>
      </c>
    </row>
    <row r="262" spans="1:7" ht="27.6">
      <c r="A262" s="13">
        <v>8337</v>
      </c>
      <c r="B262" s="14" t="s">
        <v>252</v>
      </c>
      <c r="C262" s="23">
        <v>0</v>
      </c>
      <c r="D262" s="23">
        <v>0</v>
      </c>
      <c r="E262" s="23">
        <v>0</v>
      </c>
    </row>
    <row r="263" spans="1:7" ht="27.6">
      <c r="A263" s="13">
        <v>8338</v>
      </c>
      <c r="B263" s="14" t="s">
        <v>185</v>
      </c>
      <c r="C263" s="23">
        <v>0</v>
      </c>
      <c r="D263" s="23">
        <v>0</v>
      </c>
      <c r="E263" s="23">
        <v>0</v>
      </c>
    </row>
    <row r="264" spans="1:7" ht="27.6">
      <c r="A264" s="13">
        <v>8339</v>
      </c>
      <c r="B264" s="14" t="s">
        <v>253</v>
      </c>
      <c r="C264" s="23">
        <v>0</v>
      </c>
      <c r="D264" s="23">
        <v>0</v>
      </c>
      <c r="E264" s="23">
        <v>0</v>
      </c>
    </row>
    <row r="265" spans="1:7" ht="14.4">
      <c r="A265" s="13">
        <v>8349</v>
      </c>
      <c r="B265" s="14" t="s">
        <v>227</v>
      </c>
      <c r="C265" s="23">
        <v>0</v>
      </c>
      <c r="D265" s="23">
        <v>0</v>
      </c>
      <c r="E265" s="23">
        <v>0</v>
      </c>
    </row>
    <row r="266" spans="1:7" ht="14.4">
      <c r="A266" s="13">
        <v>8350</v>
      </c>
      <c r="B266" s="14" t="s">
        <v>186</v>
      </c>
      <c r="C266" s="23">
        <v>0</v>
      </c>
      <c r="D266" s="23">
        <v>0</v>
      </c>
      <c r="E266" s="23">
        <v>0</v>
      </c>
    </row>
    <row r="267" spans="1:7" ht="14.4">
      <c r="A267" s="13">
        <v>8353</v>
      </c>
      <c r="B267" s="14" t="s">
        <v>187</v>
      </c>
      <c r="C267" s="23">
        <v>0</v>
      </c>
      <c r="D267" s="23">
        <v>0</v>
      </c>
      <c r="E267" s="23">
        <v>0</v>
      </c>
    </row>
    <row r="268" spans="1:7" ht="27.6">
      <c r="A268" s="13">
        <v>8358</v>
      </c>
      <c r="B268" s="14" t="s">
        <v>254</v>
      </c>
      <c r="C268" s="23">
        <v>0</v>
      </c>
      <c r="D268" s="23">
        <v>0</v>
      </c>
      <c r="E268" s="23">
        <v>0</v>
      </c>
    </row>
    <row r="269" spans="1:7" ht="14.4">
      <c r="A269" s="13">
        <v>8362</v>
      </c>
      <c r="B269" s="6" t="s">
        <v>199</v>
      </c>
      <c r="C269" s="23">
        <v>0</v>
      </c>
      <c r="D269" s="23">
        <v>0</v>
      </c>
      <c r="E269" s="23">
        <v>0</v>
      </c>
      <c r="G269" s="26"/>
    </row>
    <row r="270" spans="1:7" ht="14.4">
      <c r="A270" s="13">
        <v>8364</v>
      </c>
      <c r="B270" s="6" t="s">
        <v>255</v>
      </c>
      <c r="C270" s="23">
        <v>0</v>
      </c>
      <c r="D270" s="23">
        <v>0</v>
      </c>
      <c r="E270" s="23">
        <v>0</v>
      </c>
    </row>
    <row r="271" spans="1:7" ht="14.4">
      <c r="A271" s="13">
        <v>8375</v>
      </c>
      <c r="B271" s="6" t="s">
        <v>256</v>
      </c>
      <c r="C271" s="23">
        <v>0</v>
      </c>
      <c r="D271" s="23">
        <v>0</v>
      </c>
      <c r="E271" s="23">
        <v>0</v>
      </c>
    </row>
    <row r="272" spans="1:7" ht="27.6">
      <c r="A272" s="9">
        <v>9000</v>
      </c>
      <c r="B272" s="10" t="s">
        <v>257</v>
      </c>
      <c r="C272" s="24">
        <f t="shared" ref="C272:E272" si="40">C273+C276</f>
        <v>4031848</v>
      </c>
      <c r="D272" s="24">
        <f t="shared" si="40"/>
        <v>3000000</v>
      </c>
      <c r="E272" s="24">
        <f t="shared" si="40"/>
        <v>4235753</v>
      </c>
    </row>
    <row r="273" spans="1:5" ht="14.4">
      <c r="A273" s="11">
        <v>9100</v>
      </c>
      <c r="B273" s="12" t="s">
        <v>258</v>
      </c>
      <c r="C273" s="25">
        <f t="shared" ref="C273:D273" si="41">SUM(C274:C275)</f>
        <v>4031848</v>
      </c>
      <c r="D273" s="25">
        <f t="shared" si="41"/>
        <v>3000000</v>
      </c>
      <c r="E273" s="25">
        <f t="shared" ref="E273" si="42">SUM(E274:E275)</f>
        <v>4235753</v>
      </c>
    </row>
    <row r="274" spans="1:5" ht="27.6">
      <c r="A274" s="20">
        <v>9101</v>
      </c>
      <c r="B274" s="21" t="s">
        <v>259</v>
      </c>
      <c r="C274" s="23">
        <v>0</v>
      </c>
      <c r="D274" s="23">
        <v>0</v>
      </c>
      <c r="E274" s="23">
        <v>0</v>
      </c>
    </row>
    <row r="275" spans="1:5" ht="14.4">
      <c r="A275" s="20" t="s">
        <v>260</v>
      </c>
      <c r="B275" s="21" t="s">
        <v>261</v>
      </c>
      <c r="C275" s="23">
        <v>4031848</v>
      </c>
      <c r="D275" s="23">
        <v>3000000</v>
      </c>
      <c r="E275" s="23">
        <v>4235753</v>
      </c>
    </row>
    <row r="276" spans="1:5" ht="14.4">
      <c r="A276" s="11">
        <v>9300</v>
      </c>
      <c r="B276" s="12" t="s">
        <v>188</v>
      </c>
      <c r="C276" s="25">
        <f t="shared" ref="C276" si="43">+C277+C281</f>
        <v>0</v>
      </c>
      <c r="D276" s="25">
        <f>+D277+D281</f>
        <v>0</v>
      </c>
      <c r="E276" s="25">
        <f>+E277+E281</f>
        <v>0</v>
      </c>
    </row>
    <row r="277" spans="1:5" ht="27.6">
      <c r="A277" s="13">
        <v>9301</v>
      </c>
      <c r="B277" s="14" t="s">
        <v>189</v>
      </c>
      <c r="C277" s="23">
        <f t="shared" ref="C277:D277" si="44">SUM(C278:C280)</f>
        <v>0</v>
      </c>
      <c r="D277" s="23">
        <f t="shared" si="44"/>
        <v>0</v>
      </c>
      <c r="E277" s="23">
        <f t="shared" ref="E277" si="45">SUM(E278:E280)</f>
        <v>0</v>
      </c>
    </row>
    <row r="278" spans="1:5" ht="14.4">
      <c r="A278" s="13" t="s">
        <v>195</v>
      </c>
      <c r="B278" s="14" t="s">
        <v>190</v>
      </c>
      <c r="C278" s="23">
        <v>0</v>
      </c>
      <c r="D278" s="23">
        <v>0</v>
      </c>
      <c r="E278" s="23">
        <v>0</v>
      </c>
    </row>
    <row r="279" spans="1:5" ht="14.4">
      <c r="A279" s="13" t="s">
        <v>195</v>
      </c>
      <c r="B279" s="14" t="s">
        <v>191</v>
      </c>
      <c r="C279" s="23">
        <v>0</v>
      </c>
      <c r="D279" s="23">
        <v>0</v>
      </c>
      <c r="E279" s="23">
        <v>0</v>
      </c>
    </row>
    <row r="280" spans="1:5" ht="14.4">
      <c r="A280" s="13" t="s">
        <v>195</v>
      </c>
      <c r="B280" s="14" t="s">
        <v>192</v>
      </c>
      <c r="C280" s="23">
        <v>0</v>
      </c>
      <c r="D280" s="23">
        <v>0</v>
      </c>
      <c r="E280" s="23">
        <v>0</v>
      </c>
    </row>
    <row r="281" spans="1:5" ht="14.4">
      <c r="A281" s="13">
        <v>9302</v>
      </c>
      <c r="B281" s="14" t="s">
        <v>193</v>
      </c>
      <c r="C281" s="23">
        <v>0</v>
      </c>
      <c r="D281" s="23">
        <v>0</v>
      </c>
      <c r="E281" s="23">
        <v>0</v>
      </c>
    </row>
    <row r="282" spans="1:5" ht="15.6" thickBot="1">
      <c r="A282" s="22"/>
      <c r="B282" s="38" t="s">
        <v>262</v>
      </c>
      <c r="C282" s="37">
        <v>61919136.820000008</v>
      </c>
      <c r="D282" s="37">
        <v>64708916.150000006</v>
      </c>
      <c r="E282" s="37">
        <v>52637356.70000001</v>
      </c>
    </row>
    <row r="287" spans="1:5">
      <c r="E287" s="4" t="s">
        <v>273</v>
      </c>
    </row>
  </sheetData>
  <mergeCells count="10">
    <mergeCell ref="A1:E1"/>
    <mergeCell ref="A2:E2"/>
    <mergeCell ref="A3:E3"/>
    <mergeCell ref="A4:E4"/>
    <mergeCell ref="A5:E5"/>
    <mergeCell ref="A6:A7"/>
    <mergeCell ref="B6:B7"/>
    <mergeCell ref="C6:C7"/>
    <mergeCell ref="D6:D7"/>
    <mergeCell ref="E6:E7"/>
  </mergeCells>
  <printOptions horizontalCentered="1"/>
  <pageMargins left="0.51181102362204722" right="0.51181102362204722" top="0.39370078740157483" bottom="0.39370078740157483" header="0.31496062992125984" footer="0.31496062992125984"/>
  <pageSetup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GHIA</cp:lastModifiedBy>
  <cp:lastPrinted>2021-11-19T17:14:30Z</cp:lastPrinted>
  <dcterms:created xsi:type="dcterms:W3CDTF">2016-06-07T19:37:45Z</dcterms:created>
  <dcterms:modified xsi:type="dcterms:W3CDTF">2021-11-19T18:01:49Z</dcterms:modified>
</cp:coreProperties>
</file>